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فنادق 2023\فنادق تعديل pdf\تقرير فنادق 2023\فنادق للنشلر 25023\"/>
    </mc:Choice>
  </mc:AlternateContent>
  <bookViews>
    <workbookView xWindow="0" yWindow="0" windowWidth="28800" windowHeight="12225" activeTab="6"/>
  </bookViews>
  <sheets>
    <sheet name="حسب السنوات" sheetId="1" r:id="rId1"/>
    <sheet name="حسب المحافظات" sheetId="2" r:id="rId2"/>
    <sheet name="عدد الفنادق" sheetId="3" r:id="rId3"/>
    <sheet name="عدد النزلاء وليالي المبيت " sheetId="4" r:id="rId4"/>
    <sheet name="عدد المشتغلين" sheetId="5" r:id="rId5"/>
    <sheet name="الاجور" sheetId="6" r:id="rId6"/>
    <sheet name="اجمالي الايرادات" sheetId="7" r:id="rId7"/>
  </sheets>
  <definedNames>
    <definedName name="_xlnm._FilterDatabase" localSheetId="5" hidden="1">الاجور!$C$1:$C$143</definedName>
    <definedName name="_xlnm._FilterDatabase" localSheetId="2" hidden="1">'عدد الفنادق'!$C$1:$C$147</definedName>
    <definedName name="_xlnm._FilterDatabase" localSheetId="4" hidden="1">'عدد المشتغلين'!$C$1:$C$906</definedName>
    <definedName name="_xlnm.Print_Area" localSheetId="5">الاجور!$A$1:$S$142</definedName>
    <definedName name="_xlnm.Print_Area" localSheetId="1">'حسب المحافظات'!$A$1:$P$25</definedName>
    <definedName name="_xlnm.Print_Area" localSheetId="2">'عدد الفنادق'!$A$1:$M$147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7" l="1"/>
  <c r="C24" i="7"/>
  <c r="B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O142" i="6"/>
  <c r="J141" i="6"/>
  <c r="I141" i="6"/>
  <c r="D141" i="6"/>
  <c r="D142" i="6" s="1"/>
  <c r="K140" i="6"/>
  <c r="J140" i="6"/>
  <c r="J142" i="6" s="1"/>
  <c r="I140" i="6"/>
  <c r="I142" i="6" s="1"/>
  <c r="H140" i="6"/>
  <c r="H142" i="6" s="1"/>
  <c r="G139" i="6"/>
  <c r="F139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P137" i="6"/>
  <c r="P139" i="6" s="1"/>
  <c r="O137" i="6"/>
  <c r="O139" i="6" s="1"/>
  <c r="N137" i="6"/>
  <c r="N139" i="6" s="1"/>
  <c r="M137" i="6"/>
  <c r="M139" i="6" s="1"/>
  <c r="L137" i="6"/>
  <c r="L139" i="6" s="1"/>
  <c r="K137" i="6"/>
  <c r="J137" i="6"/>
  <c r="J139" i="6" s="1"/>
  <c r="I137" i="6"/>
  <c r="I139" i="6" s="1"/>
  <c r="H137" i="6"/>
  <c r="H139" i="6" s="1"/>
  <c r="G137" i="6"/>
  <c r="F137" i="6"/>
  <c r="E137" i="6"/>
  <c r="E139" i="6" s="1"/>
  <c r="D137" i="6"/>
  <c r="D139" i="6" s="1"/>
  <c r="O136" i="6"/>
  <c r="N136" i="6"/>
  <c r="M136" i="6"/>
  <c r="J136" i="6"/>
  <c r="I136" i="6"/>
  <c r="P135" i="6"/>
  <c r="P136" i="6" s="1"/>
  <c r="O135" i="6"/>
  <c r="N135" i="6"/>
  <c r="M135" i="6"/>
  <c r="L135" i="6"/>
  <c r="L141" i="6" s="1"/>
  <c r="K135" i="6"/>
  <c r="K136" i="6" s="1"/>
  <c r="J135" i="6"/>
  <c r="I135" i="6"/>
  <c r="H135" i="6"/>
  <c r="G135" i="6"/>
  <c r="F135" i="6"/>
  <c r="E135" i="6"/>
  <c r="D135" i="6"/>
  <c r="D136" i="6" s="1"/>
  <c r="P134" i="6"/>
  <c r="O134" i="6"/>
  <c r="N134" i="6"/>
  <c r="M134" i="6"/>
  <c r="L134" i="6"/>
  <c r="K134" i="6"/>
  <c r="J134" i="6"/>
  <c r="I134" i="6"/>
  <c r="H134" i="6"/>
  <c r="H136" i="6" s="1"/>
  <c r="G134" i="6"/>
  <c r="G136" i="6" s="1"/>
  <c r="F134" i="6"/>
  <c r="F136" i="6" s="1"/>
  <c r="E134" i="6"/>
  <c r="E136" i="6" s="1"/>
  <c r="D134" i="6"/>
  <c r="O133" i="6"/>
  <c r="N133" i="6"/>
  <c r="M133" i="6"/>
  <c r="L133" i="6"/>
  <c r="D133" i="6"/>
  <c r="O132" i="6"/>
  <c r="O141" i="6" s="1"/>
  <c r="N132" i="6"/>
  <c r="N141" i="6" s="1"/>
  <c r="M132" i="6"/>
  <c r="M141" i="6" s="1"/>
  <c r="L132" i="6"/>
  <c r="K132" i="6"/>
  <c r="J132" i="6"/>
  <c r="I132" i="6"/>
  <c r="H132" i="6"/>
  <c r="H141" i="6" s="1"/>
  <c r="G132" i="6"/>
  <c r="G141" i="6" s="1"/>
  <c r="F132" i="6"/>
  <c r="F141" i="6" s="1"/>
  <c r="E132" i="6"/>
  <c r="E141" i="6" s="1"/>
  <c r="D132" i="6"/>
  <c r="O131" i="6"/>
  <c r="O140" i="6" s="1"/>
  <c r="N131" i="6"/>
  <c r="N140" i="6" s="1"/>
  <c r="N142" i="6" s="1"/>
  <c r="M131" i="6"/>
  <c r="L131" i="6"/>
  <c r="K131" i="6"/>
  <c r="K133" i="6" s="1"/>
  <c r="J131" i="6"/>
  <c r="J133" i="6" s="1"/>
  <c r="I131" i="6"/>
  <c r="I133" i="6" s="1"/>
  <c r="H131" i="6"/>
  <c r="H133" i="6" s="1"/>
  <c r="G131" i="6"/>
  <c r="F131" i="6"/>
  <c r="F140" i="6" s="1"/>
  <c r="F142" i="6" s="1"/>
  <c r="E131" i="6"/>
  <c r="E140" i="6" s="1"/>
  <c r="D131" i="6"/>
  <c r="D140" i="6" s="1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O94" i="6"/>
  <c r="N94" i="6"/>
  <c r="M94" i="6"/>
  <c r="L94" i="6"/>
  <c r="K94" i="6"/>
  <c r="J94" i="6"/>
  <c r="I94" i="6"/>
  <c r="H94" i="6"/>
  <c r="G94" i="6"/>
  <c r="F94" i="6"/>
  <c r="E94" i="6"/>
  <c r="D94" i="6"/>
  <c r="P93" i="6"/>
  <c r="P132" i="6" s="1"/>
  <c r="P141" i="6" s="1"/>
  <c r="P92" i="6"/>
  <c r="P94" i="6" s="1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O74" i="6"/>
  <c r="J74" i="6"/>
  <c r="E74" i="6"/>
  <c r="P73" i="6"/>
  <c r="P74" i="6" s="1"/>
  <c r="O73" i="6"/>
  <c r="N73" i="6"/>
  <c r="M73" i="6"/>
  <c r="L73" i="6"/>
  <c r="K73" i="6"/>
  <c r="K74" i="6" s="1"/>
  <c r="J73" i="6"/>
  <c r="I73" i="6"/>
  <c r="H73" i="6"/>
  <c r="G73" i="6"/>
  <c r="F73" i="6"/>
  <c r="F74" i="6" s="1"/>
  <c r="E73" i="6"/>
  <c r="D73" i="6"/>
  <c r="D74" i="6" s="1"/>
  <c r="P72" i="6"/>
  <c r="O72" i="6"/>
  <c r="N72" i="6"/>
  <c r="N74" i="6" s="1"/>
  <c r="M72" i="6"/>
  <c r="M74" i="6" s="1"/>
  <c r="L72" i="6"/>
  <c r="L74" i="6" s="1"/>
  <c r="K72" i="6"/>
  <c r="J72" i="6"/>
  <c r="I72" i="6"/>
  <c r="I74" i="6" s="1"/>
  <c r="H72" i="6"/>
  <c r="H74" i="6" s="1"/>
  <c r="G72" i="6"/>
  <c r="G74" i="6" s="1"/>
  <c r="F72" i="6"/>
  <c r="E72" i="6"/>
  <c r="D72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P65" i="6"/>
  <c r="O65" i="6"/>
  <c r="L65" i="6"/>
  <c r="K65" i="6"/>
  <c r="J65" i="6"/>
  <c r="I65" i="6"/>
  <c r="H65" i="6"/>
  <c r="P64" i="6"/>
  <c r="O64" i="6"/>
  <c r="N64" i="6"/>
  <c r="M64" i="6"/>
  <c r="M65" i="6" s="1"/>
  <c r="L64" i="6"/>
  <c r="K64" i="6"/>
  <c r="J64" i="6"/>
  <c r="I64" i="6"/>
  <c r="H64" i="6"/>
  <c r="G64" i="6"/>
  <c r="F64" i="6"/>
  <c r="E64" i="6"/>
  <c r="D64" i="6"/>
  <c r="P63" i="6"/>
  <c r="O63" i="6"/>
  <c r="N63" i="6"/>
  <c r="N65" i="6" s="1"/>
  <c r="M63" i="6"/>
  <c r="L63" i="6"/>
  <c r="K63" i="6"/>
  <c r="J63" i="6"/>
  <c r="I63" i="6"/>
  <c r="H63" i="6"/>
  <c r="G63" i="6"/>
  <c r="G65" i="6" s="1"/>
  <c r="F63" i="6"/>
  <c r="F65" i="6" s="1"/>
  <c r="E63" i="6"/>
  <c r="E65" i="6" s="1"/>
  <c r="D63" i="6"/>
  <c r="D65" i="6" s="1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K25" i="6"/>
  <c r="E25" i="6"/>
  <c r="P24" i="6"/>
  <c r="O24" i="6"/>
  <c r="N24" i="6"/>
  <c r="M24" i="6"/>
  <c r="L24" i="6"/>
  <c r="L25" i="6" s="1"/>
  <c r="K24" i="6"/>
  <c r="J24" i="6"/>
  <c r="I24" i="6"/>
  <c r="H24" i="6"/>
  <c r="G24" i="6"/>
  <c r="G25" i="6" s="1"/>
  <c r="F24" i="6"/>
  <c r="F25" i="6" s="1"/>
  <c r="E24" i="6"/>
  <c r="D24" i="6"/>
  <c r="P23" i="6"/>
  <c r="P25" i="6" s="1"/>
  <c r="O23" i="6"/>
  <c r="O25" i="6" s="1"/>
  <c r="N23" i="6"/>
  <c r="N25" i="6" s="1"/>
  <c r="M23" i="6"/>
  <c r="M25" i="6" s="1"/>
  <c r="L23" i="6"/>
  <c r="K23" i="6"/>
  <c r="J23" i="6"/>
  <c r="J25" i="6" s="1"/>
  <c r="I23" i="6"/>
  <c r="I25" i="6" s="1"/>
  <c r="H23" i="6"/>
  <c r="H25" i="6" s="1"/>
  <c r="G23" i="6"/>
  <c r="F23" i="6"/>
  <c r="E23" i="6"/>
  <c r="D23" i="6"/>
  <c r="D25" i="6" s="1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P16" i="6"/>
  <c r="L16" i="6"/>
  <c r="K16" i="6"/>
  <c r="J16" i="6"/>
  <c r="P15" i="6"/>
  <c r="O15" i="6"/>
  <c r="N15" i="6"/>
  <c r="M15" i="6"/>
  <c r="M16" i="6" s="1"/>
  <c r="L15" i="6"/>
  <c r="K15" i="6"/>
  <c r="J15" i="6"/>
  <c r="I15" i="6"/>
  <c r="H15" i="6"/>
  <c r="G15" i="6"/>
  <c r="F15" i="6"/>
  <c r="E15" i="6"/>
  <c r="D15" i="6"/>
  <c r="P14" i="6"/>
  <c r="O14" i="6"/>
  <c r="O16" i="6" s="1"/>
  <c r="N14" i="6"/>
  <c r="N16" i="6" s="1"/>
  <c r="M14" i="6"/>
  <c r="L14" i="6"/>
  <c r="K14" i="6"/>
  <c r="J14" i="6"/>
  <c r="I14" i="6"/>
  <c r="I16" i="6" s="1"/>
  <c r="H14" i="6"/>
  <c r="H16" i="6" s="1"/>
  <c r="G14" i="6"/>
  <c r="G16" i="6" s="1"/>
  <c r="F14" i="6"/>
  <c r="F16" i="6" s="1"/>
  <c r="E14" i="6"/>
  <c r="E16" i="6" s="1"/>
  <c r="D14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P8" i="6"/>
  <c r="P131" i="6" s="1"/>
  <c r="J146" i="5"/>
  <c r="E146" i="5"/>
  <c r="J144" i="5"/>
  <c r="H144" i="5"/>
  <c r="H143" i="5"/>
  <c r="G143" i="5"/>
  <c r="L142" i="5"/>
  <c r="K142" i="5"/>
  <c r="J142" i="5"/>
  <c r="I142" i="5"/>
  <c r="H142" i="5"/>
  <c r="G142" i="5"/>
  <c r="F142" i="5"/>
  <c r="F143" i="5" s="1"/>
  <c r="E142" i="5"/>
  <c r="E143" i="5" s="1"/>
  <c r="D142" i="5"/>
  <c r="L141" i="5"/>
  <c r="L143" i="5" s="1"/>
  <c r="K141" i="5"/>
  <c r="J141" i="5"/>
  <c r="J143" i="5" s="1"/>
  <c r="I141" i="5"/>
  <c r="I143" i="5" s="1"/>
  <c r="H141" i="5"/>
  <c r="G141" i="5"/>
  <c r="F141" i="5"/>
  <c r="E141" i="5"/>
  <c r="D141" i="5"/>
  <c r="D144" i="5" s="1"/>
  <c r="K140" i="5"/>
  <c r="E140" i="5"/>
  <c r="L139" i="5"/>
  <c r="K139" i="5"/>
  <c r="K145" i="5" s="1"/>
  <c r="J139" i="5"/>
  <c r="J140" i="5" s="1"/>
  <c r="I139" i="5"/>
  <c r="H139" i="5"/>
  <c r="G139" i="5"/>
  <c r="F139" i="5"/>
  <c r="E139" i="5"/>
  <c r="D139" i="5"/>
  <c r="L138" i="5"/>
  <c r="L140" i="5" s="1"/>
  <c r="K138" i="5"/>
  <c r="J138" i="5"/>
  <c r="I138" i="5"/>
  <c r="I140" i="5" s="1"/>
  <c r="H138" i="5"/>
  <c r="G138" i="5"/>
  <c r="G140" i="5" s="1"/>
  <c r="F138" i="5"/>
  <c r="O138" i="5" s="1"/>
  <c r="O140" i="5" s="1"/>
  <c r="E138" i="5"/>
  <c r="D138" i="5"/>
  <c r="K137" i="5"/>
  <c r="J137" i="5"/>
  <c r="D137" i="5"/>
  <c r="K136" i="5"/>
  <c r="J136" i="5"/>
  <c r="J145" i="5" s="1"/>
  <c r="I136" i="5"/>
  <c r="I145" i="5" s="1"/>
  <c r="H136" i="5"/>
  <c r="G136" i="5"/>
  <c r="G137" i="5" s="1"/>
  <c r="F136" i="5"/>
  <c r="E136" i="5"/>
  <c r="E145" i="5" s="1"/>
  <c r="D136" i="5"/>
  <c r="L135" i="5"/>
  <c r="L144" i="5" s="1"/>
  <c r="L146" i="5" s="1"/>
  <c r="K135" i="5"/>
  <c r="K144" i="5" s="1"/>
  <c r="J135" i="5"/>
  <c r="H135" i="5"/>
  <c r="G135" i="5"/>
  <c r="E135" i="5"/>
  <c r="E144" i="5" s="1"/>
  <c r="D135" i="5"/>
  <c r="K124" i="5"/>
  <c r="J124" i="5"/>
  <c r="I124" i="5"/>
  <c r="H124" i="5"/>
  <c r="G124" i="5"/>
  <c r="F124" i="5"/>
  <c r="E124" i="5"/>
  <c r="D124" i="5"/>
  <c r="O123" i="5"/>
  <c r="N123" i="5"/>
  <c r="M123" i="5"/>
  <c r="L123" i="5"/>
  <c r="L136" i="5" s="1"/>
  <c r="L145" i="5" s="1"/>
  <c r="N122" i="5"/>
  <c r="N124" i="5" s="1"/>
  <c r="M122" i="5"/>
  <c r="L121" i="5"/>
  <c r="K121" i="5"/>
  <c r="J121" i="5"/>
  <c r="I121" i="5"/>
  <c r="H121" i="5"/>
  <c r="G121" i="5"/>
  <c r="F121" i="5"/>
  <c r="E121" i="5"/>
  <c r="D121" i="5"/>
  <c r="O120" i="5"/>
  <c r="N120" i="5"/>
  <c r="N121" i="5" s="1"/>
  <c r="M120" i="5"/>
  <c r="N119" i="5"/>
  <c r="M119" i="5"/>
  <c r="F119" i="5"/>
  <c r="L118" i="5"/>
  <c r="K118" i="5"/>
  <c r="J118" i="5"/>
  <c r="I118" i="5"/>
  <c r="H118" i="5"/>
  <c r="G118" i="5"/>
  <c r="F118" i="5"/>
  <c r="E118" i="5"/>
  <c r="D118" i="5"/>
  <c r="N117" i="5"/>
  <c r="M117" i="5"/>
  <c r="O117" i="5" s="1"/>
  <c r="N116" i="5"/>
  <c r="N118" i="5" s="1"/>
  <c r="M116" i="5"/>
  <c r="M118" i="5" s="1"/>
  <c r="L115" i="5"/>
  <c r="K115" i="5"/>
  <c r="J115" i="5"/>
  <c r="I115" i="5"/>
  <c r="H115" i="5"/>
  <c r="G115" i="5"/>
  <c r="F115" i="5"/>
  <c r="E115" i="5"/>
  <c r="D115" i="5"/>
  <c r="O113" i="5"/>
  <c r="O115" i="5" s="1"/>
  <c r="N113" i="5"/>
  <c r="N115" i="5" s="1"/>
  <c r="M113" i="5"/>
  <c r="M115" i="5" s="1"/>
  <c r="L112" i="5"/>
  <c r="K112" i="5"/>
  <c r="J112" i="5"/>
  <c r="I112" i="5"/>
  <c r="H112" i="5"/>
  <c r="G112" i="5"/>
  <c r="F112" i="5"/>
  <c r="E112" i="5"/>
  <c r="D112" i="5"/>
  <c r="O111" i="5"/>
  <c r="N111" i="5"/>
  <c r="N112" i="5" s="1"/>
  <c r="M111" i="5"/>
  <c r="N110" i="5"/>
  <c r="M110" i="5"/>
  <c r="L99" i="5"/>
  <c r="K99" i="5"/>
  <c r="J99" i="5"/>
  <c r="I99" i="5"/>
  <c r="H99" i="5"/>
  <c r="G99" i="5"/>
  <c r="F99" i="5"/>
  <c r="E99" i="5"/>
  <c r="D99" i="5"/>
  <c r="N98" i="5"/>
  <c r="N99" i="5" s="1"/>
  <c r="M98" i="5"/>
  <c r="N97" i="5"/>
  <c r="M97" i="5"/>
  <c r="O96" i="5"/>
  <c r="N96" i="5"/>
  <c r="L96" i="5"/>
  <c r="K96" i="5"/>
  <c r="J96" i="5"/>
  <c r="I96" i="5"/>
  <c r="H96" i="5"/>
  <c r="G96" i="5"/>
  <c r="F96" i="5"/>
  <c r="E96" i="5"/>
  <c r="D96" i="5"/>
  <c r="O95" i="5"/>
  <c r="N95" i="5"/>
  <c r="M95" i="5"/>
  <c r="O94" i="5"/>
  <c r="N94" i="5"/>
  <c r="M94" i="5"/>
  <c r="M96" i="5" s="1"/>
  <c r="L93" i="5"/>
  <c r="K93" i="5"/>
  <c r="J93" i="5"/>
  <c r="I93" i="5"/>
  <c r="H93" i="5"/>
  <c r="G93" i="5"/>
  <c r="F93" i="5"/>
  <c r="E93" i="5"/>
  <c r="D93" i="5"/>
  <c r="O91" i="5"/>
  <c r="O93" i="5" s="1"/>
  <c r="N91" i="5"/>
  <c r="N93" i="5" s="1"/>
  <c r="M91" i="5"/>
  <c r="M93" i="5" s="1"/>
  <c r="L90" i="5"/>
  <c r="K90" i="5"/>
  <c r="J90" i="5"/>
  <c r="I90" i="5"/>
  <c r="H90" i="5"/>
  <c r="G90" i="5"/>
  <c r="F90" i="5"/>
  <c r="E90" i="5"/>
  <c r="D90" i="5"/>
  <c r="O89" i="5"/>
  <c r="N89" i="5"/>
  <c r="M89" i="5"/>
  <c r="M90" i="5" s="1"/>
  <c r="O88" i="5"/>
  <c r="O90" i="5" s="1"/>
  <c r="N88" i="5"/>
  <c r="N90" i="5" s="1"/>
  <c r="M88" i="5"/>
  <c r="M87" i="5"/>
  <c r="L87" i="5"/>
  <c r="K87" i="5"/>
  <c r="J87" i="5"/>
  <c r="I87" i="5"/>
  <c r="H87" i="5"/>
  <c r="G87" i="5"/>
  <c r="F87" i="5"/>
  <c r="E87" i="5"/>
  <c r="D87" i="5"/>
  <c r="N86" i="5"/>
  <c r="M86" i="5"/>
  <c r="O86" i="5" s="1"/>
  <c r="O85" i="5"/>
  <c r="O87" i="5" s="1"/>
  <c r="N85" i="5"/>
  <c r="N87" i="5" s="1"/>
  <c r="M85" i="5"/>
  <c r="E74" i="5"/>
  <c r="D74" i="5"/>
  <c r="O73" i="5"/>
  <c r="L73" i="5"/>
  <c r="K73" i="5"/>
  <c r="J73" i="5"/>
  <c r="I73" i="5"/>
  <c r="H73" i="5"/>
  <c r="G73" i="5"/>
  <c r="G74" i="5" s="1"/>
  <c r="F73" i="5"/>
  <c r="F74" i="5" s="1"/>
  <c r="E73" i="5"/>
  <c r="D73" i="5"/>
  <c r="M73" i="5" s="1"/>
  <c r="L72" i="5"/>
  <c r="L74" i="5" s="1"/>
  <c r="K72" i="5"/>
  <c r="J72" i="5"/>
  <c r="J74" i="5" s="1"/>
  <c r="H72" i="5"/>
  <c r="H74" i="5" s="1"/>
  <c r="G72" i="5"/>
  <c r="E72" i="5"/>
  <c r="D72" i="5"/>
  <c r="M72" i="5" s="1"/>
  <c r="M74" i="5" s="1"/>
  <c r="O71" i="5"/>
  <c r="N71" i="5"/>
  <c r="L71" i="5"/>
  <c r="K71" i="5"/>
  <c r="J71" i="5"/>
  <c r="I71" i="5"/>
  <c r="H71" i="5"/>
  <c r="G71" i="5"/>
  <c r="F71" i="5"/>
  <c r="E71" i="5"/>
  <c r="D71" i="5"/>
  <c r="O70" i="5"/>
  <c r="N70" i="5"/>
  <c r="M70" i="5"/>
  <c r="M71" i="5" s="1"/>
  <c r="O69" i="5"/>
  <c r="N69" i="5"/>
  <c r="M69" i="5"/>
  <c r="L68" i="5"/>
  <c r="K68" i="5"/>
  <c r="J68" i="5"/>
  <c r="H68" i="5"/>
  <c r="G68" i="5"/>
  <c r="F68" i="5"/>
  <c r="E68" i="5"/>
  <c r="D68" i="5"/>
  <c r="O67" i="5"/>
  <c r="N67" i="5"/>
  <c r="M67" i="5"/>
  <c r="M68" i="5" s="1"/>
  <c r="N66" i="5"/>
  <c r="N68" i="5" s="1"/>
  <c r="M66" i="5"/>
  <c r="O66" i="5" s="1"/>
  <c r="O68" i="5" s="1"/>
  <c r="I66" i="5"/>
  <c r="F66" i="5"/>
  <c r="F72" i="5" s="1"/>
  <c r="F65" i="5"/>
  <c r="L64" i="5"/>
  <c r="K64" i="5"/>
  <c r="J64" i="5"/>
  <c r="I64" i="5"/>
  <c r="H64" i="5"/>
  <c r="G64" i="5"/>
  <c r="F64" i="5"/>
  <c r="E64" i="5"/>
  <c r="D64" i="5"/>
  <c r="N63" i="5"/>
  <c r="M63" i="5"/>
  <c r="L63" i="5"/>
  <c r="L65" i="5" s="1"/>
  <c r="K63" i="5"/>
  <c r="K65" i="5" s="1"/>
  <c r="J63" i="5"/>
  <c r="J65" i="5" s="1"/>
  <c r="I63" i="5"/>
  <c r="I65" i="5" s="1"/>
  <c r="H63" i="5"/>
  <c r="H65" i="5" s="1"/>
  <c r="G63" i="5"/>
  <c r="G65" i="5" s="1"/>
  <c r="F63" i="5"/>
  <c r="E63" i="5"/>
  <c r="E65" i="5" s="1"/>
  <c r="D63" i="5"/>
  <c r="D65" i="5" s="1"/>
  <c r="L62" i="5"/>
  <c r="K62" i="5"/>
  <c r="J62" i="5"/>
  <c r="I62" i="5"/>
  <c r="H62" i="5"/>
  <c r="G62" i="5"/>
  <c r="F62" i="5"/>
  <c r="E62" i="5"/>
  <c r="D62" i="5"/>
  <c r="O61" i="5"/>
  <c r="O139" i="5" s="1"/>
  <c r="N61" i="5"/>
  <c r="N139" i="5" s="1"/>
  <c r="M61" i="5"/>
  <c r="M139" i="5" s="1"/>
  <c r="O60" i="5"/>
  <c r="N60" i="5"/>
  <c r="M60" i="5"/>
  <c r="L59" i="5"/>
  <c r="K59" i="5"/>
  <c r="J59" i="5"/>
  <c r="I59" i="5"/>
  <c r="H59" i="5"/>
  <c r="G59" i="5"/>
  <c r="F59" i="5"/>
  <c r="E59" i="5"/>
  <c r="D59" i="5"/>
  <c r="O58" i="5"/>
  <c r="N58" i="5"/>
  <c r="N59" i="5" s="1"/>
  <c r="M58" i="5"/>
  <c r="M64" i="5" s="1"/>
  <c r="O57" i="5"/>
  <c r="N57" i="5"/>
  <c r="M57" i="5"/>
  <c r="L47" i="5"/>
  <c r="K47" i="5"/>
  <c r="J47" i="5"/>
  <c r="I47" i="5"/>
  <c r="H47" i="5"/>
  <c r="G47" i="5"/>
  <c r="F47" i="5"/>
  <c r="E47" i="5"/>
  <c r="D47" i="5"/>
  <c r="O45" i="5"/>
  <c r="O47" i="5" s="1"/>
  <c r="N45" i="5"/>
  <c r="N47" i="5" s="1"/>
  <c r="M45" i="5"/>
  <c r="M47" i="5" s="1"/>
  <c r="L44" i="5"/>
  <c r="K44" i="5"/>
  <c r="J44" i="5"/>
  <c r="I44" i="5"/>
  <c r="H44" i="5"/>
  <c r="G44" i="5"/>
  <c r="F44" i="5"/>
  <c r="E44" i="5"/>
  <c r="D44" i="5"/>
  <c r="N43" i="5"/>
  <c r="M43" i="5"/>
  <c r="O43" i="5" s="1"/>
  <c r="O42" i="5"/>
  <c r="O44" i="5" s="1"/>
  <c r="N42" i="5"/>
  <c r="N44" i="5" s="1"/>
  <c r="M42" i="5"/>
  <c r="M44" i="5" s="1"/>
  <c r="L41" i="5"/>
  <c r="K41" i="5"/>
  <c r="J41" i="5"/>
  <c r="I41" i="5"/>
  <c r="H41" i="5"/>
  <c r="G41" i="5"/>
  <c r="F41" i="5"/>
  <c r="E41" i="5"/>
  <c r="D41" i="5"/>
  <c r="O40" i="5"/>
  <c r="N40" i="5"/>
  <c r="M40" i="5"/>
  <c r="M41" i="5" s="1"/>
  <c r="O41" i="5" s="1"/>
  <c r="O39" i="5"/>
  <c r="N39" i="5"/>
  <c r="N41" i="5" s="1"/>
  <c r="M39" i="5"/>
  <c r="L38" i="5"/>
  <c r="K38" i="5"/>
  <c r="J38" i="5"/>
  <c r="I38" i="5"/>
  <c r="H38" i="5"/>
  <c r="G38" i="5"/>
  <c r="F38" i="5"/>
  <c r="E38" i="5"/>
  <c r="D38" i="5"/>
  <c r="O37" i="5"/>
  <c r="N37" i="5"/>
  <c r="M37" i="5"/>
  <c r="O36" i="5"/>
  <c r="O38" i="5" s="1"/>
  <c r="N36" i="5"/>
  <c r="N38" i="5" s="1"/>
  <c r="M36" i="5"/>
  <c r="M38" i="5" s="1"/>
  <c r="L25" i="5"/>
  <c r="K25" i="5"/>
  <c r="J25" i="5"/>
  <c r="M25" i="5" s="1"/>
  <c r="I25" i="5"/>
  <c r="H25" i="5"/>
  <c r="G25" i="5"/>
  <c r="F25" i="5"/>
  <c r="O25" i="5" s="1"/>
  <c r="O26" i="5" s="1"/>
  <c r="E25" i="5"/>
  <c r="N25" i="5" s="1"/>
  <c r="N26" i="5" s="1"/>
  <c r="D25" i="5"/>
  <c r="L24" i="5"/>
  <c r="K24" i="5"/>
  <c r="K26" i="5" s="1"/>
  <c r="J24" i="5"/>
  <c r="J26" i="5" s="1"/>
  <c r="I24" i="5"/>
  <c r="I26" i="5" s="1"/>
  <c r="H24" i="5"/>
  <c r="H26" i="5" s="1"/>
  <c r="G24" i="5"/>
  <c r="G26" i="5" s="1"/>
  <c r="F24" i="5"/>
  <c r="O24" i="5" s="1"/>
  <c r="E24" i="5"/>
  <c r="N24" i="5" s="1"/>
  <c r="D24" i="5"/>
  <c r="D26" i="5" s="1"/>
  <c r="M23" i="5"/>
  <c r="L23" i="5"/>
  <c r="K23" i="5"/>
  <c r="J23" i="5"/>
  <c r="I23" i="5"/>
  <c r="H23" i="5"/>
  <c r="G23" i="5"/>
  <c r="F23" i="5"/>
  <c r="E23" i="5"/>
  <c r="D23" i="5"/>
  <c r="O22" i="5"/>
  <c r="N22" i="5"/>
  <c r="M22" i="5"/>
  <c r="O21" i="5"/>
  <c r="O23" i="5" s="1"/>
  <c r="N21" i="5"/>
  <c r="N23" i="5" s="1"/>
  <c r="M21" i="5"/>
  <c r="L20" i="5"/>
  <c r="K20" i="5"/>
  <c r="J20" i="5"/>
  <c r="I20" i="5"/>
  <c r="H20" i="5"/>
  <c r="G20" i="5"/>
  <c r="F20" i="5"/>
  <c r="E20" i="5"/>
  <c r="D20" i="5"/>
  <c r="O19" i="5"/>
  <c r="N19" i="5"/>
  <c r="M19" i="5"/>
  <c r="O18" i="5"/>
  <c r="O20" i="5" s="1"/>
  <c r="N18" i="5"/>
  <c r="N20" i="5" s="1"/>
  <c r="M18" i="5"/>
  <c r="M20" i="5" s="1"/>
  <c r="K17" i="5"/>
  <c r="J17" i="5"/>
  <c r="G17" i="5"/>
  <c r="M16" i="5"/>
  <c r="L16" i="5"/>
  <c r="K16" i="5"/>
  <c r="J16" i="5"/>
  <c r="I16" i="5"/>
  <c r="H16" i="5"/>
  <c r="G16" i="5"/>
  <c r="E16" i="5"/>
  <c r="N16" i="5" s="1"/>
  <c r="N17" i="5" s="1"/>
  <c r="D16" i="5"/>
  <c r="M15" i="5"/>
  <c r="M17" i="5" s="1"/>
  <c r="L15" i="5"/>
  <c r="K15" i="5"/>
  <c r="J15" i="5"/>
  <c r="I15" i="5"/>
  <c r="I17" i="5" s="1"/>
  <c r="H15" i="5"/>
  <c r="H17" i="5" s="1"/>
  <c r="G15" i="5"/>
  <c r="F15" i="5"/>
  <c r="O15" i="5" s="1"/>
  <c r="E15" i="5"/>
  <c r="N15" i="5" s="1"/>
  <c r="D15" i="5"/>
  <c r="D17" i="5" s="1"/>
  <c r="M14" i="5"/>
  <c r="L14" i="5"/>
  <c r="K14" i="5"/>
  <c r="J14" i="5"/>
  <c r="I14" i="5"/>
  <c r="H14" i="5"/>
  <c r="G14" i="5"/>
  <c r="F14" i="5"/>
  <c r="E14" i="5"/>
  <c r="D14" i="5"/>
  <c r="O13" i="5"/>
  <c r="O142" i="5" s="1"/>
  <c r="M13" i="5"/>
  <c r="O12" i="5"/>
  <c r="O14" i="5" s="1"/>
  <c r="N12" i="5"/>
  <c r="M12" i="5"/>
  <c r="L11" i="5"/>
  <c r="K11" i="5"/>
  <c r="J11" i="5"/>
  <c r="I11" i="5"/>
  <c r="H11" i="5"/>
  <c r="G11" i="5"/>
  <c r="F11" i="5"/>
  <c r="E11" i="5"/>
  <c r="D11" i="5"/>
  <c r="O10" i="5"/>
  <c r="O11" i="5" s="1"/>
  <c r="N10" i="5"/>
  <c r="M10" i="5"/>
  <c r="O9" i="5"/>
  <c r="N9" i="5"/>
  <c r="M9" i="5"/>
  <c r="J26" i="4"/>
  <c r="I26" i="4"/>
  <c r="H26" i="4"/>
  <c r="G26" i="4"/>
  <c r="F26" i="4"/>
  <c r="E26" i="4"/>
  <c r="D26" i="4"/>
  <c r="C26" i="4"/>
  <c r="B26" i="4"/>
  <c r="I146" i="3"/>
  <c r="H146" i="3"/>
  <c r="G145" i="3"/>
  <c r="F145" i="3"/>
  <c r="E145" i="3"/>
  <c r="D145" i="3"/>
  <c r="E144" i="3"/>
  <c r="D144" i="3"/>
  <c r="J142" i="3"/>
  <c r="I142" i="3"/>
  <c r="H142" i="3"/>
  <c r="G142" i="3"/>
  <c r="F142" i="3"/>
  <c r="E142" i="3"/>
  <c r="E143" i="3" s="1"/>
  <c r="D142" i="3"/>
  <c r="D146" i="3" s="1"/>
  <c r="J141" i="3"/>
  <c r="J145" i="3" s="1"/>
  <c r="I141" i="3"/>
  <c r="I145" i="3" s="1"/>
  <c r="H141" i="3"/>
  <c r="H145" i="3" s="1"/>
  <c r="G141" i="3"/>
  <c r="F141" i="3"/>
  <c r="E141" i="3"/>
  <c r="D141" i="3"/>
  <c r="I140" i="3"/>
  <c r="I143" i="3" s="1"/>
  <c r="H140" i="3"/>
  <c r="H143" i="3" s="1"/>
  <c r="G140" i="3"/>
  <c r="G143" i="3" s="1"/>
  <c r="F140" i="3"/>
  <c r="F143" i="3" s="1"/>
  <c r="E140" i="3"/>
  <c r="D140" i="3"/>
  <c r="I139" i="3"/>
  <c r="D139" i="3"/>
  <c r="J138" i="3"/>
  <c r="J139" i="3" s="1"/>
  <c r="I138" i="3"/>
  <c r="H138" i="3"/>
  <c r="H139" i="3" s="1"/>
  <c r="G138" i="3"/>
  <c r="G139" i="3" s="1"/>
  <c r="F138" i="3"/>
  <c r="F139" i="3" s="1"/>
  <c r="E138" i="3"/>
  <c r="E139" i="3" s="1"/>
  <c r="D138" i="3"/>
  <c r="G137" i="3"/>
  <c r="E137" i="3"/>
  <c r="D137" i="3"/>
  <c r="J136" i="3"/>
  <c r="J137" i="3" s="1"/>
  <c r="I136" i="3"/>
  <c r="I137" i="3" s="1"/>
  <c r="H136" i="3"/>
  <c r="H137" i="3" s="1"/>
  <c r="G136" i="3"/>
  <c r="F136" i="3"/>
  <c r="F137" i="3" s="1"/>
  <c r="E136" i="3"/>
  <c r="D136" i="3"/>
  <c r="F135" i="3"/>
  <c r="D135" i="3"/>
  <c r="I134" i="3"/>
  <c r="H134" i="3"/>
  <c r="G134" i="3"/>
  <c r="G146" i="3" s="1"/>
  <c r="F134" i="3"/>
  <c r="E134" i="3"/>
  <c r="D134" i="3"/>
  <c r="I133" i="3"/>
  <c r="H133" i="3"/>
  <c r="G133" i="3"/>
  <c r="G144" i="3" s="1"/>
  <c r="G147" i="3" s="1"/>
  <c r="F133" i="3"/>
  <c r="E133" i="3"/>
  <c r="E135" i="3" s="1"/>
  <c r="D133" i="3"/>
  <c r="J132" i="3"/>
  <c r="I132" i="3"/>
  <c r="H132" i="3"/>
  <c r="G132" i="3"/>
  <c r="F132" i="3"/>
  <c r="E132" i="3"/>
  <c r="D132" i="3"/>
  <c r="J130" i="3"/>
  <c r="I130" i="3"/>
  <c r="H130" i="3"/>
  <c r="G130" i="3"/>
  <c r="F130" i="3"/>
  <c r="E130" i="3"/>
  <c r="D130" i="3"/>
  <c r="J128" i="3"/>
  <c r="I128" i="3"/>
  <c r="H128" i="3"/>
  <c r="G128" i="3"/>
  <c r="F128" i="3"/>
  <c r="E128" i="3"/>
  <c r="D128" i="3"/>
  <c r="J118" i="3"/>
  <c r="I118" i="3"/>
  <c r="H118" i="3"/>
  <c r="G118" i="3"/>
  <c r="F118" i="3"/>
  <c r="E118" i="3"/>
  <c r="D118" i="3"/>
  <c r="J116" i="3"/>
  <c r="I116" i="3"/>
  <c r="H116" i="3"/>
  <c r="G116" i="3"/>
  <c r="F116" i="3"/>
  <c r="E116" i="3"/>
  <c r="D116" i="3"/>
  <c r="J114" i="3"/>
  <c r="I114" i="3"/>
  <c r="H114" i="3"/>
  <c r="G114" i="3"/>
  <c r="F114" i="3"/>
  <c r="E114" i="3"/>
  <c r="D114" i="3"/>
  <c r="J112" i="3"/>
  <c r="I112" i="3"/>
  <c r="H112" i="3"/>
  <c r="G112" i="3"/>
  <c r="F112" i="3"/>
  <c r="E112" i="3"/>
  <c r="D112" i="3"/>
  <c r="J110" i="3"/>
  <c r="I110" i="3"/>
  <c r="H110" i="3"/>
  <c r="G110" i="3"/>
  <c r="F110" i="3"/>
  <c r="E110" i="3"/>
  <c r="D110" i="3"/>
  <c r="J108" i="3"/>
  <c r="I108" i="3"/>
  <c r="H108" i="3"/>
  <c r="G108" i="3"/>
  <c r="F108" i="3"/>
  <c r="E108" i="3"/>
  <c r="D108" i="3"/>
  <c r="J100" i="3"/>
  <c r="I100" i="3"/>
  <c r="H100" i="3"/>
  <c r="G100" i="3"/>
  <c r="F100" i="3"/>
  <c r="E100" i="3"/>
  <c r="D100" i="3"/>
  <c r="H98" i="3"/>
  <c r="J97" i="3"/>
  <c r="I97" i="3"/>
  <c r="I98" i="3" s="1"/>
  <c r="H97" i="3"/>
  <c r="G97" i="3"/>
  <c r="F97" i="3"/>
  <c r="E97" i="3"/>
  <c r="D97" i="3"/>
  <c r="D98" i="3" s="1"/>
  <c r="J96" i="3"/>
  <c r="J98" i="3" s="1"/>
  <c r="I96" i="3"/>
  <c r="H96" i="3"/>
  <c r="G96" i="3"/>
  <c r="F96" i="3"/>
  <c r="E96" i="3"/>
  <c r="D96" i="3"/>
  <c r="J95" i="3"/>
  <c r="I95" i="3"/>
  <c r="H95" i="3"/>
  <c r="G95" i="3"/>
  <c r="F95" i="3"/>
  <c r="E95" i="3"/>
  <c r="D95" i="3"/>
  <c r="I93" i="3"/>
  <c r="H93" i="3"/>
  <c r="G93" i="3"/>
  <c r="F93" i="3"/>
  <c r="E93" i="3"/>
  <c r="D93" i="3"/>
  <c r="J91" i="3"/>
  <c r="J93" i="3" s="1"/>
  <c r="J90" i="3"/>
  <c r="I90" i="3"/>
  <c r="H90" i="3"/>
  <c r="D90" i="3"/>
  <c r="J89" i="3"/>
  <c r="I89" i="3"/>
  <c r="H89" i="3"/>
  <c r="G89" i="3"/>
  <c r="F89" i="3"/>
  <c r="E89" i="3"/>
  <c r="D89" i="3"/>
  <c r="J88" i="3"/>
  <c r="I88" i="3"/>
  <c r="H88" i="3"/>
  <c r="G88" i="3"/>
  <c r="G90" i="3" s="1"/>
  <c r="F88" i="3"/>
  <c r="F90" i="3" s="1"/>
  <c r="E88" i="3"/>
  <c r="D88" i="3"/>
  <c r="J87" i="3"/>
  <c r="I87" i="3"/>
  <c r="H87" i="3"/>
  <c r="G87" i="3"/>
  <c r="F87" i="3"/>
  <c r="E87" i="3"/>
  <c r="D87" i="3"/>
  <c r="J85" i="3"/>
  <c r="I85" i="3"/>
  <c r="H85" i="3"/>
  <c r="G85" i="3"/>
  <c r="F85" i="3"/>
  <c r="E85" i="3"/>
  <c r="D85" i="3"/>
  <c r="J83" i="3"/>
  <c r="I83" i="3"/>
  <c r="H83" i="3"/>
  <c r="G83" i="3"/>
  <c r="F83" i="3"/>
  <c r="E83" i="3"/>
  <c r="D83" i="3"/>
  <c r="J71" i="3"/>
  <c r="I71" i="3"/>
  <c r="H71" i="3"/>
  <c r="G71" i="3"/>
  <c r="F71" i="3"/>
  <c r="D71" i="3"/>
  <c r="J70" i="3"/>
  <c r="I70" i="3"/>
  <c r="H70" i="3"/>
  <c r="G70" i="3"/>
  <c r="F70" i="3"/>
  <c r="E70" i="3"/>
  <c r="E71" i="3" s="1"/>
  <c r="D70" i="3"/>
  <c r="J69" i="3"/>
  <c r="I69" i="3"/>
  <c r="H69" i="3"/>
  <c r="G69" i="3"/>
  <c r="F69" i="3"/>
  <c r="E69" i="3"/>
  <c r="D69" i="3"/>
  <c r="J67" i="3"/>
  <c r="I67" i="3"/>
  <c r="H67" i="3"/>
  <c r="G67" i="3"/>
  <c r="F67" i="3"/>
  <c r="E67" i="3"/>
  <c r="D67" i="3"/>
  <c r="J65" i="3"/>
  <c r="J64" i="3"/>
  <c r="I64" i="3"/>
  <c r="I65" i="3" s="1"/>
  <c r="H64" i="3"/>
  <c r="H65" i="3" s="1"/>
  <c r="G64" i="3"/>
  <c r="G65" i="3" s="1"/>
  <c r="F64" i="3"/>
  <c r="F65" i="3" s="1"/>
  <c r="E64" i="3"/>
  <c r="E65" i="3" s="1"/>
  <c r="D64" i="3"/>
  <c r="D65" i="3" s="1"/>
  <c r="J63" i="3"/>
  <c r="I63" i="3"/>
  <c r="H63" i="3"/>
  <c r="G63" i="3"/>
  <c r="F63" i="3"/>
  <c r="E63" i="3"/>
  <c r="D63" i="3"/>
  <c r="J61" i="3"/>
  <c r="I61" i="3"/>
  <c r="H61" i="3"/>
  <c r="G61" i="3"/>
  <c r="F61" i="3"/>
  <c r="E61" i="3"/>
  <c r="D61" i="3"/>
  <c r="J59" i="3"/>
  <c r="I59" i="3"/>
  <c r="H59" i="3"/>
  <c r="G59" i="3"/>
  <c r="F59" i="3"/>
  <c r="E59" i="3"/>
  <c r="D59" i="3"/>
  <c r="J47" i="3"/>
  <c r="I47" i="3"/>
  <c r="J46" i="3"/>
  <c r="I46" i="3"/>
  <c r="H46" i="3"/>
  <c r="H47" i="3" s="1"/>
  <c r="G46" i="3"/>
  <c r="G47" i="3" s="1"/>
  <c r="F46" i="3"/>
  <c r="F47" i="3" s="1"/>
  <c r="E46" i="3"/>
  <c r="E47" i="3" s="1"/>
  <c r="D46" i="3"/>
  <c r="D47" i="3" s="1"/>
  <c r="J45" i="3"/>
  <c r="I45" i="3"/>
  <c r="H45" i="3"/>
  <c r="G45" i="3"/>
  <c r="F45" i="3"/>
  <c r="E45" i="3"/>
  <c r="D45" i="3"/>
  <c r="J43" i="3"/>
  <c r="I43" i="3"/>
  <c r="H43" i="3"/>
  <c r="G43" i="3"/>
  <c r="F43" i="3"/>
  <c r="E43" i="3"/>
  <c r="D43" i="3"/>
  <c r="J41" i="3"/>
  <c r="D41" i="3"/>
  <c r="J40" i="3"/>
  <c r="I40" i="3"/>
  <c r="I41" i="3" s="1"/>
  <c r="H40" i="3"/>
  <c r="H41" i="3" s="1"/>
  <c r="G40" i="3"/>
  <c r="G41" i="3" s="1"/>
  <c r="F40" i="3"/>
  <c r="F41" i="3" s="1"/>
  <c r="E40" i="3"/>
  <c r="E41" i="3" s="1"/>
  <c r="D40" i="3"/>
  <c r="J39" i="3"/>
  <c r="I39" i="3"/>
  <c r="H39" i="3"/>
  <c r="G39" i="3"/>
  <c r="F39" i="3"/>
  <c r="E39" i="3"/>
  <c r="D39" i="3"/>
  <c r="J37" i="3"/>
  <c r="I37" i="3"/>
  <c r="H37" i="3"/>
  <c r="G37" i="3"/>
  <c r="F37" i="3"/>
  <c r="E37" i="3"/>
  <c r="D37" i="3"/>
  <c r="J35" i="3"/>
  <c r="I35" i="3"/>
  <c r="H35" i="3"/>
  <c r="G35" i="3"/>
  <c r="F35" i="3"/>
  <c r="E35" i="3"/>
  <c r="D35" i="3"/>
  <c r="J26" i="3"/>
  <c r="J27" i="3" s="1"/>
  <c r="I26" i="3"/>
  <c r="I27" i="3" s="1"/>
  <c r="H26" i="3"/>
  <c r="H27" i="3" s="1"/>
  <c r="G26" i="3"/>
  <c r="F26" i="3"/>
  <c r="E26" i="3"/>
  <c r="D26" i="3"/>
  <c r="J25" i="3"/>
  <c r="I25" i="3"/>
  <c r="H25" i="3"/>
  <c r="G25" i="3"/>
  <c r="F25" i="3"/>
  <c r="E25" i="3"/>
  <c r="E27" i="3" s="1"/>
  <c r="D25" i="3"/>
  <c r="D27" i="3" s="1"/>
  <c r="J24" i="3"/>
  <c r="I24" i="3"/>
  <c r="H24" i="3"/>
  <c r="G24" i="3"/>
  <c r="F24" i="3"/>
  <c r="E24" i="3"/>
  <c r="D24" i="3"/>
  <c r="I21" i="3"/>
  <c r="H21" i="3"/>
  <c r="G21" i="3"/>
  <c r="F21" i="3"/>
  <c r="E21" i="3"/>
  <c r="D21" i="3"/>
  <c r="J20" i="3"/>
  <c r="J21" i="3" s="1"/>
  <c r="I19" i="3"/>
  <c r="H19" i="3"/>
  <c r="G19" i="3"/>
  <c r="F19" i="3"/>
  <c r="E19" i="3"/>
  <c r="J19" i="3" s="1"/>
  <c r="D19" i="3"/>
  <c r="J18" i="3"/>
  <c r="I17" i="3"/>
  <c r="H17" i="3"/>
  <c r="E17" i="3"/>
  <c r="I16" i="3"/>
  <c r="H16" i="3"/>
  <c r="G16" i="3"/>
  <c r="F16" i="3"/>
  <c r="E16" i="3"/>
  <c r="D16" i="3"/>
  <c r="D17" i="3" s="1"/>
  <c r="I15" i="3"/>
  <c r="H15" i="3"/>
  <c r="G15" i="3"/>
  <c r="G17" i="3" s="1"/>
  <c r="F15" i="3"/>
  <c r="F17" i="3" s="1"/>
  <c r="E15" i="3"/>
  <c r="D15" i="3"/>
  <c r="J14" i="3"/>
  <c r="I14" i="3"/>
  <c r="H14" i="3"/>
  <c r="G14" i="3"/>
  <c r="F14" i="3"/>
  <c r="E14" i="3"/>
  <c r="D14" i="3"/>
  <c r="J13" i="3"/>
  <c r="J140" i="3" s="1"/>
  <c r="J143" i="3" s="1"/>
  <c r="J12" i="3"/>
  <c r="I12" i="3"/>
  <c r="H12" i="3"/>
  <c r="G12" i="3"/>
  <c r="F12" i="3"/>
  <c r="E12" i="3"/>
  <c r="D12" i="3"/>
  <c r="J11" i="3"/>
  <c r="J10" i="3"/>
  <c r="I10" i="3"/>
  <c r="H10" i="3"/>
  <c r="G10" i="3"/>
  <c r="F10" i="3"/>
  <c r="E10" i="3"/>
  <c r="D10" i="3"/>
  <c r="I8" i="3"/>
  <c r="H8" i="3"/>
  <c r="G8" i="3"/>
  <c r="F8" i="3"/>
  <c r="E8" i="3"/>
  <c r="D8" i="3"/>
  <c r="J7" i="3"/>
  <c r="J16" i="3" s="1"/>
  <c r="J6" i="3"/>
  <c r="J15" i="3" s="1"/>
  <c r="J17" i="3" s="1"/>
  <c r="N25" i="2"/>
  <c r="N65" i="5" l="1"/>
  <c r="O17" i="5"/>
  <c r="K146" i="5"/>
  <c r="I72" i="5"/>
  <c r="I135" i="5"/>
  <c r="D145" i="5"/>
  <c r="H144" i="3"/>
  <c r="H147" i="3" s="1"/>
  <c r="H135" i="3"/>
  <c r="N141" i="5"/>
  <c r="N143" i="5" s="1"/>
  <c r="N14" i="5"/>
  <c r="D140" i="5"/>
  <c r="F16" i="5"/>
  <c r="F17" i="5" s="1"/>
  <c r="M59" i="5"/>
  <c r="P140" i="6"/>
  <c r="P142" i="6" s="1"/>
  <c r="P133" i="6"/>
  <c r="L136" i="6"/>
  <c r="L140" i="6"/>
  <c r="L142" i="6" s="1"/>
  <c r="E24" i="7"/>
  <c r="H145" i="5"/>
  <c r="H146" i="5" s="1"/>
  <c r="H137" i="5"/>
  <c r="F146" i="3"/>
  <c r="F135" i="5"/>
  <c r="M65" i="5"/>
  <c r="N64" i="5"/>
  <c r="N73" i="5"/>
  <c r="G144" i="5"/>
  <c r="H140" i="5"/>
  <c r="D16" i="6"/>
  <c r="G135" i="3"/>
  <c r="E133" i="6"/>
  <c r="I144" i="3"/>
  <c r="I147" i="3" s="1"/>
  <c r="I135" i="3"/>
  <c r="O59" i="5"/>
  <c r="O63" i="5"/>
  <c r="G133" i="6"/>
  <c r="O98" i="5"/>
  <c r="F133" i="6"/>
  <c r="E146" i="3"/>
  <c r="E147" i="3" s="1"/>
  <c r="E142" i="6"/>
  <c r="M124" i="5"/>
  <c r="O122" i="5"/>
  <c r="O124" i="5" s="1"/>
  <c r="J8" i="3"/>
  <c r="J133" i="3"/>
  <c r="D143" i="5"/>
  <c r="K74" i="5"/>
  <c r="N144" i="5"/>
  <c r="M140" i="6"/>
  <c r="M142" i="6" s="1"/>
  <c r="E98" i="3"/>
  <c r="M62" i="5"/>
  <c r="F145" i="5"/>
  <c r="F98" i="3"/>
  <c r="N62" i="5"/>
  <c r="O136" i="5"/>
  <c r="G145" i="5"/>
  <c r="K141" i="6"/>
  <c r="K142" i="6" s="1"/>
  <c r="J134" i="3"/>
  <c r="J146" i="3" s="1"/>
  <c r="M135" i="5"/>
  <c r="M11" i="5"/>
  <c r="L26" i="5"/>
  <c r="E26" i="5"/>
  <c r="M99" i="5"/>
  <c r="O97" i="5"/>
  <c r="O99" i="5" s="1"/>
  <c r="M121" i="5"/>
  <c r="O119" i="5"/>
  <c r="O121" i="5" s="1"/>
  <c r="K143" i="5"/>
  <c r="N135" i="5"/>
  <c r="N137" i="5" s="1"/>
  <c r="N11" i="5"/>
  <c r="O16" i="5"/>
  <c r="M24" i="5"/>
  <c r="M26" i="5" s="1"/>
  <c r="F26" i="5"/>
  <c r="N72" i="5"/>
  <c r="N74" i="5" s="1"/>
  <c r="E137" i="5"/>
  <c r="F140" i="5"/>
  <c r="E90" i="3"/>
  <c r="F144" i="3"/>
  <c r="D147" i="3"/>
  <c r="L17" i="5"/>
  <c r="E17" i="5"/>
  <c r="I68" i="5"/>
  <c r="O141" i="5"/>
  <c r="O143" i="5" s="1"/>
  <c r="K139" i="6"/>
  <c r="G140" i="6"/>
  <c r="G142" i="6" s="1"/>
  <c r="N142" i="5"/>
  <c r="O62" i="5"/>
  <c r="O64" i="5"/>
  <c r="D143" i="3"/>
  <c r="M136" i="5"/>
  <c r="N136" i="5"/>
  <c r="M141" i="5"/>
  <c r="O116" i="5"/>
  <c r="O118" i="5" s="1"/>
  <c r="M142" i="5"/>
  <c r="M112" i="5"/>
  <c r="O110" i="5"/>
  <c r="O112" i="5" s="1"/>
  <c r="F27" i="3"/>
  <c r="G98" i="3"/>
  <c r="M138" i="5"/>
  <c r="M140" i="5" s="1"/>
  <c r="G27" i="3"/>
  <c r="N138" i="5"/>
  <c r="N140" i="5" s="1"/>
  <c r="L124" i="5"/>
  <c r="L137" i="5"/>
  <c r="M143" i="5" l="1"/>
  <c r="N145" i="5"/>
  <c r="M145" i="5"/>
  <c r="O145" i="5" s="1"/>
  <c r="F147" i="3"/>
  <c r="I137" i="5"/>
  <c r="I144" i="5"/>
  <c r="I146" i="5" s="1"/>
  <c r="N146" i="5"/>
  <c r="M137" i="5"/>
  <c r="O65" i="5"/>
  <c r="D146" i="5"/>
  <c r="J135" i="3"/>
  <c r="J144" i="3"/>
  <c r="J147" i="3" s="1"/>
  <c r="I74" i="5"/>
  <c r="O72" i="5"/>
  <c r="O74" i="5" s="1"/>
  <c r="O135" i="5"/>
  <c r="O137" i="5" s="1"/>
  <c r="G146" i="5"/>
  <c r="F144" i="5"/>
  <c r="F146" i="5" s="1"/>
  <c r="F137" i="5"/>
  <c r="M144" i="5"/>
  <c r="M146" i="5" l="1"/>
  <c r="O144" i="5"/>
  <c r="O146" i="5" s="1"/>
</calcChain>
</file>

<file path=xl/sharedStrings.xml><?xml version="1.0" encoding="utf-8"?>
<sst xmlns="http://schemas.openxmlformats.org/spreadsheetml/2006/main" count="1734" uniqueCount="193">
  <si>
    <t xml:space="preserve"> المؤشرات الاجمالية لنشاط الفنادق ومجمعات الايواء السياحي ونسب التغير للسنوات (2007-2023)</t>
  </si>
  <si>
    <t>(Gross indicators of hotels and tourist accommodation complexes activity and rate of change for (2007- 2023</t>
  </si>
  <si>
    <t>السنة</t>
  </si>
  <si>
    <t>عدد الفنادق ومجمعات الايواء السياحي</t>
  </si>
  <si>
    <t>معدل التغير السنوي %</t>
  </si>
  <si>
    <t>عدد المشتغلين</t>
  </si>
  <si>
    <t>مجموع الاجور والمزايا    (مليون دينار)</t>
  </si>
  <si>
    <t>عدد النزلاء (بالالف)</t>
  </si>
  <si>
    <t>عدد ليالي  المبيت  (بالالف)</t>
  </si>
  <si>
    <t>مجموع الايرادات (مليون دينار)</t>
  </si>
  <si>
    <t>مجموع المصروفات (مليون دينار)</t>
  </si>
  <si>
    <t xml:space="preserve">year </t>
  </si>
  <si>
    <t xml:space="preserve">  Number of hotels and tourism resorts  </t>
  </si>
  <si>
    <t>Annual change rate %</t>
  </si>
  <si>
    <t>Number of employees</t>
  </si>
  <si>
    <t xml:space="preserve"> Total of wages and advantages (million dinar)</t>
  </si>
  <si>
    <t>Number of guests (000)</t>
  </si>
  <si>
    <t>Number of overnight stays (000)</t>
  </si>
  <si>
    <t>Total  revenues (million dinar)</t>
  </si>
  <si>
    <t>Total expenses  (million dinar)</t>
  </si>
  <si>
    <t>ــ</t>
  </si>
  <si>
    <t>لا تتوفر بيانات  بسبب انشغال الجهاز بأعمال التعداد</t>
  </si>
  <si>
    <t>لا تتوفر بيانات  بسبب خلية ازمة التي تعرض لها البلد</t>
  </si>
  <si>
    <t xml:space="preserve"> المؤشرات الاجمالية لنشاط الفنادق ومجمعات الايواء السياحي حسب المحافظة لسنة 2023</t>
  </si>
  <si>
    <t>Gross indicators of hotels and tourism resorts activity by governorate for 2023</t>
  </si>
  <si>
    <t>المحافظة</t>
  </si>
  <si>
    <t>النسبة %</t>
  </si>
  <si>
    <t xml:space="preserve">مجموع الاجور والمزايا </t>
  </si>
  <si>
    <t>عدد النزلاء</t>
  </si>
  <si>
    <t>عدد ليالي المبيت</t>
  </si>
  <si>
    <t xml:space="preserve">مجموع الايرادات  </t>
  </si>
  <si>
    <t xml:space="preserve">مجموع المصروفات </t>
  </si>
  <si>
    <t>Governorate</t>
  </si>
  <si>
    <t>(مليون دينار)</t>
  </si>
  <si>
    <t xml:space="preserve"> No. of hotels and tourist accommodation complexes  </t>
  </si>
  <si>
    <t>Ratoi %</t>
  </si>
  <si>
    <t xml:space="preserve"> No. of   employees</t>
  </si>
  <si>
    <t xml:space="preserve"> Total  wages and benefits  (Mill I.D)</t>
  </si>
  <si>
    <t xml:space="preserve">No. of guests </t>
  </si>
  <si>
    <t xml:space="preserve">No. of overnight stays </t>
  </si>
  <si>
    <t>Total  revenues  (Mill I.D)</t>
  </si>
  <si>
    <t>Total expenses  (Mill I.D)</t>
  </si>
  <si>
    <t>دهوك</t>
  </si>
  <si>
    <t>Duhouk</t>
  </si>
  <si>
    <t xml:space="preserve">نينوى </t>
  </si>
  <si>
    <t>Nineveh</t>
  </si>
  <si>
    <t>السليمانية</t>
  </si>
  <si>
    <t>Sulaimania</t>
  </si>
  <si>
    <t>كركوك</t>
  </si>
  <si>
    <t>Kirkuk</t>
  </si>
  <si>
    <t>اربيل</t>
  </si>
  <si>
    <t>Erbil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</si>
  <si>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</si>
  <si>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</si>
  <si>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</si>
  <si>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</si>
  <si>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</si>
  <si>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</si>
  <si>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</si>
  <si>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</si>
  <si>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</si>
  <si>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</si>
  <si>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</si>
  <si>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</si>
  <si>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</si>
  <si>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</si>
  <si>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</si>
  <si>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</si>
  <si>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</si>
  <si>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</si>
  <si>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</si>
  <si>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</si>
  <si>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</si>
  <si>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Thi-Qar</t>
  </si>
  <si>
    <t>ميسان</t>
  </si>
  <si>
    <t xml:space="preserve">Missan </t>
  </si>
  <si>
    <t>البصرة</t>
  </si>
  <si>
    <t>Al-Basrah</t>
  </si>
  <si>
    <t>المجموع</t>
  </si>
  <si>
    <t>Total</t>
  </si>
  <si>
    <t xml:space="preserve"> عدد الفنادق والشقق والدور في المجمعات السياحية حسـب درجة التصنيف والقطاع والمحافظة لسنة 2023</t>
  </si>
  <si>
    <t>Number of hotels, apartments and houses in tourism resorts complexes  by classification , sector and governorate for 2023</t>
  </si>
  <si>
    <t>اسم المحافظة</t>
  </si>
  <si>
    <t>نوع المرفق</t>
  </si>
  <si>
    <t>القطاع</t>
  </si>
  <si>
    <t>ممتـــاز خمس نجوم</t>
  </si>
  <si>
    <t>اولــــى اربع نجوم</t>
  </si>
  <si>
    <t xml:space="preserve">  ثــانيـة ثلاث نجوم </t>
  </si>
  <si>
    <t xml:space="preserve"> ثالثة نجمتان</t>
  </si>
  <si>
    <t>رابعـــة نجمة واحدة</t>
  </si>
  <si>
    <t xml:space="preserve">خامسة (شعبي) </t>
  </si>
  <si>
    <t>Sector</t>
  </si>
  <si>
    <t>Tourism facility</t>
  </si>
  <si>
    <t>Upscale luxury 5star</t>
  </si>
  <si>
    <t>First class 4star</t>
  </si>
  <si>
    <t xml:space="preserve">Second class 3star </t>
  </si>
  <si>
    <t>Third class 2star</t>
  </si>
  <si>
    <t xml:space="preserve">Fourth class 1star </t>
  </si>
  <si>
    <t xml:space="preserve">Fifth class popular </t>
  </si>
  <si>
    <t>فندق</t>
  </si>
  <si>
    <t>خاص</t>
  </si>
  <si>
    <t>Private</t>
  </si>
  <si>
    <t>Hotels</t>
  </si>
  <si>
    <t>مختلط</t>
  </si>
  <si>
    <t>Mixed</t>
  </si>
  <si>
    <t>مجموع</t>
  </si>
  <si>
    <t>شقق</t>
  </si>
  <si>
    <t>Apartments</t>
  </si>
  <si>
    <t>موتيل</t>
  </si>
  <si>
    <t>Motel</t>
  </si>
  <si>
    <t xml:space="preserve">مجمع سياحي </t>
  </si>
  <si>
    <t>Tourist Complex</t>
  </si>
  <si>
    <t>نينوى</t>
  </si>
  <si>
    <t xml:space="preserve">Number of hotels, apartments and houses in tourism resorts complexes  by classification , sector and governorate for 2023 </t>
  </si>
  <si>
    <t>عام</t>
  </si>
  <si>
    <t>Public</t>
  </si>
  <si>
    <t>Missan</t>
  </si>
  <si>
    <t>المجموع العام</t>
  </si>
  <si>
    <t>Grand total</t>
  </si>
  <si>
    <t>عدد الفنادق والشقق في المجمعات السياحية وعدد الغرف والأسرّة وليالي المبيت والنزلاء حسب المحافظة لسنة 2023</t>
  </si>
  <si>
    <t>Number of hotels, apartments,  in tourism complexes, rooms, beds, overnight stays and guests by  and governorate for 2023</t>
  </si>
  <si>
    <t>عدد الفنادق</t>
  </si>
  <si>
    <t>عدد الشقق في  المجمع الواحد</t>
  </si>
  <si>
    <t>عدد الغرف</t>
  </si>
  <si>
    <t>سويت</t>
  </si>
  <si>
    <t>عدد الاسرة</t>
  </si>
  <si>
    <t xml:space="preserve">عدد ليالي المبيت </t>
  </si>
  <si>
    <t>للنـــزلاء</t>
  </si>
  <si>
    <t>أخــــــرى</t>
  </si>
  <si>
    <t>Number of hotels</t>
  </si>
  <si>
    <t>Number of apartments in the complex</t>
  </si>
  <si>
    <t>Number of rooms</t>
  </si>
  <si>
    <t>Sweet</t>
  </si>
  <si>
    <t>Number of beds</t>
  </si>
  <si>
    <t>Number of overnight stays</t>
  </si>
  <si>
    <t>Number of guests</t>
  </si>
  <si>
    <t>For guests</t>
  </si>
  <si>
    <t xml:space="preserve">Other </t>
  </si>
  <si>
    <t>عدد المشتغلين حسب الجنس والجنسية والقطاع والمحافظة للفنادق ومجمعات الايواء السياحي  لسنة 2023</t>
  </si>
  <si>
    <t>Number of workers by gender, nationality, sector and governorate for 2023</t>
  </si>
  <si>
    <t xml:space="preserve"> الجنس</t>
  </si>
  <si>
    <r>
      <t>اصحاب الفنادق الذين يعملون بدون اجر</t>
    </r>
    <r>
      <rPr>
        <b/>
        <sz val="9"/>
        <rFont val="Arial"/>
        <family val="2"/>
        <scheme val="minor"/>
      </rPr>
      <t xml:space="preserve"> (Owner worked without pay) </t>
    </r>
  </si>
  <si>
    <r>
      <t>العـاملون باجر</t>
    </r>
    <r>
      <rPr>
        <b/>
        <sz val="9"/>
        <rFont val="Arial"/>
        <family val="2"/>
        <scheme val="minor"/>
      </rPr>
      <t xml:space="preserve"> (Workers with pay)</t>
    </r>
  </si>
  <si>
    <t xml:space="preserve"> المجموع</t>
  </si>
  <si>
    <t>Gender</t>
  </si>
  <si>
    <t>اداريون</t>
  </si>
  <si>
    <t>عمــال خدمات وتشغيل</t>
  </si>
  <si>
    <t>Aadministrative</t>
  </si>
  <si>
    <t>Service workers and operators</t>
  </si>
  <si>
    <t>العراقيين</t>
  </si>
  <si>
    <t>غير العراقيين</t>
  </si>
  <si>
    <t>Iraqis</t>
  </si>
  <si>
    <t>Non Iraqis</t>
  </si>
  <si>
    <t>ذكور</t>
  </si>
  <si>
    <t>Male</t>
  </si>
  <si>
    <t>privite</t>
  </si>
  <si>
    <t>اناث</t>
  </si>
  <si>
    <t>Female</t>
  </si>
  <si>
    <t>mixed</t>
  </si>
  <si>
    <t>المجموع  العام</t>
  </si>
  <si>
    <t>Grand  total</t>
  </si>
  <si>
    <t>الأجور والمزايا المدفوعة للعاملين حسب الجنس والجنسية والقطاع والمحافظة للفنادق ومجمعات الإيواء السياحي لسنة 2023</t>
  </si>
  <si>
    <t>Wages and benefits paid  by gender, nationality, sector and governorate for 2023</t>
  </si>
  <si>
    <t>القيمة :-ألف دينار</t>
  </si>
  <si>
    <t xml:space="preserve">Value: 1000 ID </t>
  </si>
  <si>
    <t>الجنسية</t>
  </si>
  <si>
    <t>الأجور (Wages)</t>
  </si>
  <si>
    <t>المزايا (Advantages)</t>
  </si>
  <si>
    <t xml:space="preserve"> مجموع الأجور والمزايا</t>
  </si>
  <si>
    <t>Nationality</t>
  </si>
  <si>
    <t>Ggovernorate</t>
  </si>
  <si>
    <r>
      <t>إداريون</t>
    </r>
    <r>
      <rPr>
        <b/>
        <sz val="8"/>
        <rFont val="Arial"/>
        <family val="2"/>
        <scheme val="minor"/>
      </rPr>
      <t xml:space="preserve"> (Aadministrative)</t>
    </r>
  </si>
  <si>
    <r>
      <t xml:space="preserve">خدمات وتشغيل </t>
    </r>
    <r>
      <rPr>
        <b/>
        <sz val="8"/>
        <rFont val="Arial"/>
        <family val="2"/>
        <scheme val="minor"/>
      </rPr>
      <t>(Services and operators)</t>
    </r>
  </si>
  <si>
    <t>المجموع (Total)</t>
  </si>
  <si>
    <t>إناث</t>
  </si>
  <si>
    <t xml:space="preserve"> مجموع</t>
  </si>
  <si>
    <t xml:space="preserve"> إناث</t>
  </si>
  <si>
    <t>إداريون (Aadministrative)</t>
  </si>
  <si>
    <t>خدمات وتشغيل (Services and operators)</t>
  </si>
  <si>
    <t>العراقيون</t>
  </si>
  <si>
    <t>Grand Total</t>
  </si>
  <si>
    <t xml:space="preserve">قيمة اجمالي الايرادات حسب انواعها والمحافظة للفنادق ومجمعات الايواء السياحي لسنة 2023        </t>
  </si>
  <si>
    <t>Value of total revenues  by type, and governorate for 2023</t>
  </si>
  <si>
    <t>القيمة :-  الف دينار</t>
  </si>
  <si>
    <t>Value:1000 ID</t>
  </si>
  <si>
    <t>اجـور( المنام)</t>
  </si>
  <si>
    <t>المبيعات</t>
  </si>
  <si>
    <t>ايرادات اخرى</t>
  </si>
  <si>
    <t>المجمـوع</t>
  </si>
  <si>
    <t>Wages sleep</t>
  </si>
  <si>
    <t>Sales</t>
  </si>
  <si>
    <t xml:space="preserve">0ther </t>
  </si>
  <si>
    <t>Thi-qar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</si>
</sst>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20" x14ac:knownFonts="1">
    <font>
      <sz val="11"/>
      <color theme="1"/>
      <name val="Arial"/>
      <family val="2"/>
      <scheme val="minor"/>
    </font>
    <font>
      <sz val="10"/>
      <name val="Arabic Transparent"/>
      <charset val="178"/>
    </font>
    <font>
      <b/>
      <sz val="12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8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13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3" fillId="0" borderId="0"/>
  </cellStyleXfs>
  <cellXfs count="387">
    <xf numFmtId="0" fontId="0" fillId="0" borderId="0" xfId="0"/>
    <xf numFmtId="0" fontId="2" fillId="0" borderId="0" xfId="2" applyFont="1" applyBorder="1" applyAlignment="1">
      <alignment horizontal="center" vertical="center" readingOrder="2"/>
    </xf>
    <xf numFmtId="0" fontId="4" fillId="0" borderId="0" xfId="0" applyFont="1"/>
    <xf numFmtId="0" fontId="2" fillId="0" borderId="0" xfId="2" applyFont="1" applyBorder="1" applyAlignment="1">
      <alignment horizontal="center" vertical="center" wrapText="1" readingOrder="2"/>
    </xf>
    <xf numFmtId="0" fontId="5" fillId="0" borderId="0" xfId="2" applyFont="1" applyBorder="1" applyAlignment="1">
      <alignment horizontal="right" vertical="center" readingOrder="2"/>
    </xf>
    <xf numFmtId="0" fontId="4" fillId="0" borderId="0" xfId="0" applyFont="1" applyBorder="1"/>
    <xf numFmtId="0" fontId="5" fillId="0" borderId="0" xfId="2" applyFont="1" applyBorder="1" applyAlignment="1">
      <alignment horizontal="left" vertical="center" readingOrder="1"/>
    </xf>
    <xf numFmtId="0" fontId="5" fillId="2" borderId="1" xfId="2" applyFont="1" applyFill="1" applyBorder="1" applyAlignment="1">
      <alignment horizontal="center" vertical="center" wrapText="1" readingOrder="2"/>
    </xf>
    <xf numFmtId="0" fontId="5" fillId="2" borderId="2" xfId="2" applyFont="1" applyFill="1" applyBorder="1" applyAlignment="1">
      <alignment horizontal="center" vertical="center" wrapText="1" readingOrder="2"/>
    </xf>
    <xf numFmtId="0" fontId="5" fillId="2" borderId="3" xfId="2" applyFont="1" applyFill="1" applyBorder="1" applyAlignment="1">
      <alignment horizontal="center" vertical="center" wrapText="1" readingOrder="2"/>
    </xf>
    <xf numFmtId="0" fontId="6" fillId="2" borderId="4" xfId="2" applyFont="1" applyFill="1" applyBorder="1" applyAlignment="1">
      <alignment horizontal="center" vertical="center" wrapText="1" readingOrder="1"/>
    </xf>
    <xf numFmtId="0" fontId="6" fillId="2" borderId="5" xfId="2" applyFont="1" applyFill="1" applyBorder="1" applyAlignment="1">
      <alignment horizontal="center" vertical="center" wrapText="1" readingOrder="1"/>
    </xf>
    <xf numFmtId="165" fontId="6" fillId="2" borderId="5" xfId="1" applyNumberFormat="1" applyFont="1" applyFill="1" applyBorder="1" applyAlignment="1">
      <alignment horizontal="center" vertical="center" wrapText="1" readingOrder="1"/>
    </xf>
    <xf numFmtId="0" fontId="6" fillId="2" borderId="6" xfId="2" applyFont="1" applyFill="1" applyBorder="1" applyAlignment="1">
      <alignment horizontal="center" vertical="center" wrapText="1" readingOrder="1"/>
    </xf>
    <xf numFmtId="0" fontId="7" fillId="0" borderId="0" xfId="0" applyFont="1"/>
    <xf numFmtId="0" fontId="5" fillId="0" borderId="7" xfId="2" applyFont="1" applyFill="1" applyBorder="1" applyAlignment="1">
      <alignment horizontal="center" vertical="center" readingOrder="1"/>
    </xf>
    <xf numFmtId="0" fontId="5" fillId="0" borderId="8" xfId="2" applyFont="1" applyFill="1" applyBorder="1" applyAlignment="1">
      <alignment horizontal="center" vertical="center" readingOrder="1"/>
    </xf>
    <xf numFmtId="166" fontId="5" fillId="0" borderId="8" xfId="2" applyNumberFormat="1" applyFont="1" applyFill="1" applyBorder="1" applyAlignment="1">
      <alignment horizontal="center" vertical="center" readingOrder="1"/>
    </xf>
    <xf numFmtId="1" fontId="5" fillId="0" borderId="8" xfId="2" applyNumberFormat="1" applyFont="1" applyFill="1" applyBorder="1" applyAlignment="1">
      <alignment horizontal="center" vertical="center" readingOrder="1"/>
    </xf>
    <xf numFmtId="166" fontId="5" fillId="0" borderId="9" xfId="2" applyNumberFormat="1" applyFont="1" applyFill="1" applyBorder="1" applyAlignment="1">
      <alignment horizontal="center" vertical="center" readingOrder="1"/>
    </xf>
    <xf numFmtId="0" fontId="5" fillId="3" borderId="10" xfId="2" applyFont="1" applyFill="1" applyBorder="1" applyAlignment="1">
      <alignment horizontal="center" vertical="center" readingOrder="1"/>
    </xf>
    <xf numFmtId="0" fontId="5" fillId="3" borderId="11" xfId="2" applyFont="1" applyFill="1" applyBorder="1" applyAlignment="1">
      <alignment horizontal="center" vertical="center" readingOrder="1"/>
    </xf>
    <xf numFmtId="166" fontId="5" fillId="3" borderId="11" xfId="2" applyNumberFormat="1" applyFont="1" applyFill="1" applyBorder="1" applyAlignment="1">
      <alignment horizontal="center" vertical="center" readingOrder="1"/>
    </xf>
    <xf numFmtId="1" fontId="5" fillId="3" borderId="11" xfId="2" applyNumberFormat="1" applyFont="1" applyFill="1" applyBorder="1" applyAlignment="1">
      <alignment horizontal="center" vertical="center" readingOrder="1"/>
    </xf>
    <xf numFmtId="166" fontId="5" fillId="3" borderId="12" xfId="2" applyNumberFormat="1" applyFont="1" applyFill="1" applyBorder="1" applyAlignment="1">
      <alignment horizontal="center" vertical="center" readingOrder="1"/>
    </xf>
    <xf numFmtId="0" fontId="5" fillId="0" borderId="10" xfId="2" applyFont="1" applyFill="1" applyBorder="1" applyAlignment="1">
      <alignment horizontal="center" vertical="center" readingOrder="1"/>
    </xf>
    <xf numFmtId="0" fontId="5" fillId="0" borderId="11" xfId="2" applyFont="1" applyFill="1" applyBorder="1" applyAlignment="1">
      <alignment horizontal="center" vertical="center" readingOrder="1"/>
    </xf>
    <xf numFmtId="166" fontId="5" fillId="0" borderId="11" xfId="2" applyNumberFormat="1" applyFont="1" applyFill="1" applyBorder="1" applyAlignment="1">
      <alignment horizontal="center" vertical="center" readingOrder="1"/>
    </xf>
    <xf numFmtId="1" fontId="5" fillId="0" borderId="11" xfId="2" applyNumberFormat="1" applyFont="1" applyFill="1" applyBorder="1" applyAlignment="1">
      <alignment horizontal="center" vertical="center" readingOrder="1"/>
    </xf>
    <xf numFmtId="166" fontId="5" fillId="0" borderId="12" xfId="2" applyNumberFormat="1" applyFont="1" applyFill="1" applyBorder="1" applyAlignment="1">
      <alignment horizontal="center" vertical="center" readingOrder="1"/>
    </xf>
    <xf numFmtId="0" fontId="5" fillId="0" borderId="13" xfId="2" applyFont="1" applyFill="1" applyBorder="1" applyAlignment="1">
      <alignment horizontal="center" vertical="center" readingOrder="1"/>
    </xf>
    <xf numFmtId="0" fontId="5" fillId="0" borderId="14" xfId="2" applyFont="1" applyFill="1" applyBorder="1" applyAlignment="1">
      <alignment horizontal="center" vertical="center" readingOrder="1"/>
    </xf>
    <xf numFmtId="166" fontId="5" fillId="0" borderId="14" xfId="2" applyNumberFormat="1" applyFont="1" applyFill="1" applyBorder="1" applyAlignment="1">
      <alignment horizontal="center" vertical="center" readingOrder="1"/>
    </xf>
    <xf numFmtId="1" fontId="5" fillId="0" borderId="14" xfId="2" applyNumberFormat="1" applyFont="1" applyFill="1" applyBorder="1" applyAlignment="1">
      <alignment horizontal="center" vertical="center" readingOrder="1"/>
    </xf>
    <xf numFmtId="166" fontId="5" fillId="0" borderId="15" xfId="2" applyNumberFormat="1" applyFont="1" applyFill="1" applyBorder="1" applyAlignment="1">
      <alignment horizontal="center" vertical="center" readingOrder="1"/>
    </xf>
    <xf numFmtId="0" fontId="5" fillId="0" borderId="0" xfId="2" applyFont="1" applyFill="1" applyBorder="1" applyAlignment="1">
      <alignment horizontal="center" vertical="center" readingOrder="1"/>
    </xf>
    <xf numFmtId="0" fontId="8" fillId="0" borderId="0" xfId="0" applyFont="1" applyBorder="1" applyAlignment="1">
      <alignment horizontal="right"/>
    </xf>
    <xf numFmtId="1" fontId="4" fillId="0" borderId="0" xfId="0" applyNumberFormat="1" applyFont="1"/>
    <xf numFmtId="3" fontId="4" fillId="0" borderId="0" xfId="0" applyNumberFormat="1" applyFont="1"/>
    <xf numFmtId="166" fontId="4" fillId="0" borderId="0" xfId="0" applyNumberFormat="1" applyFont="1"/>
    <xf numFmtId="0" fontId="2" fillId="0" borderId="0" xfId="2" applyFont="1" applyBorder="1" applyAlignment="1">
      <alignment horizontal="center" vertical="center" readingOrder="1"/>
    </xf>
    <xf numFmtId="0" fontId="5" fillId="0" borderId="0" xfId="2" applyFont="1" applyBorder="1" applyAlignment="1">
      <alignment vertical="center" readingOrder="2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9" fillId="2" borderId="19" xfId="2" applyFont="1" applyFill="1" applyBorder="1" applyAlignment="1">
      <alignment horizontal="center" vertical="center" wrapText="1" readingOrder="1"/>
    </xf>
    <xf numFmtId="0" fontId="6" fillId="2" borderId="19" xfId="2" applyFont="1" applyFill="1" applyBorder="1" applyAlignment="1">
      <alignment horizontal="center" vertical="center" wrapText="1" readingOrder="1"/>
    </xf>
    <xf numFmtId="0" fontId="6" fillId="2" borderId="20" xfId="0" applyFont="1" applyFill="1" applyBorder="1" applyAlignment="1">
      <alignment horizontal="center" vertical="center" wrapText="1"/>
    </xf>
    <xf numFmtId="1" fontId="5" fillId="0" borderId="9" xfId="2" applyNumberFormat="1" applyFont="1" applyFill="1" applyBorder="1" applyAlignment="1">
      <alignment horizontal="left" vertical="center" readingOrder="1"/>
    </xf>
    <xf numFmtId="166" fontId="5" fillId="3" borderId="8" xfId="2" applyNumberFormat="1" applyFont="1" applyFill="1" applyBorder="1" applyAlignment="1">
      <alignment horizontal="center" vertical="center" readingOrder="1"/>
    </xf>
    <xf numFmtId="1" fontId="5" fillId="3" borderId="8" xfId="2" applyNumberFormat="1" applyFont="1" applyFill="1" applyBorder="1" applyAlignment="1">
      <alignment horizontal="center" vertical="center" readingOrder="1"/>
    </xf>
    <xf numFmtId="1" fontId="5" fillId="3" borderId="12" xfId="2" applyNumberFormat="1" applyFont="1" applyFill="1" applyBorder="1" applyAlignment="1">
      <alignment horizontal="left" vertical="center" readingOrder="1"/>
    </xf>
    <xf numFmtId="1" fontId="5" fillId="0" borderId="12" xfId="2" applyNumberFormat="1" applyFont="1" applyFill="1" applyBorder="1" applyAlignment="1">
      <alignment horizontal="left" vertical="center" readingOrder="1"/>
    </xf>
    <xf numFmtId="0" fontId="5" fillId="2" borderId="13" xfId="2" applyFont="1" applyFill="1" applyBorder="1" applyAlignment="1">
      <alignment horizontal="center" vertical="center" readingOrder="1"/>
    </xf>
    <xf numFmtId="1" fontId="5" fillId="2" borderId="14" xfId="2" applyNumberFormat="1" applyFont="1" applyFill="1" applyBorder="1" applyAlignment="1">
      <alignment horizontal="center" vertical="center" readingOrder="1"/>
    </xf>
    <xf numFmtId="1" fontId="5" fillId="2" borderId="15" xfId="2" applyNumberFormat="1" applyFont="1" applyFill="1" applyBorder="1" applyAlignment="1">
      <alignment horizontal="left" vertical="center" readingOrder="1"/>
    </xf>
    <xf numFmtId="0" fontId="4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11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textRotation="180" wrapText="1"/>
    </xf>
    <xf numFmtId="0" fontId="5" fillId="2" borderId="2" xfId="0" applyFont="1" applyFill="1" applyBorder="1" applyAlignment="1">
      <alignment horizontal="center" vertical="center" textRotation="180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textRotation="180" wrapText="1" readingOrder="1"/>
    </xf>
    <xf numFmtId="0" fontId="5" fillId="2" borderId="3" xfId="0" applyFont="1" applyFill="1" applyBorder="1" applyAlignment="1">
      <alignment horizontal="center" vertical="center" textRotation="180" wrapText="1" readingOrder="1"/>
    </xf>
    <xf numFmtId="0" fontId="5" fillId="2" borderId="18" xfId="0" applyFont="1" applyFill="1" applyBorder="1" applyAlignment="1">
      <alignment horizontal="center" vertical="center" textRotation="180" wrapText="1"/>
    </xf>
    <xf numFmtId="0" fontId="5" fillId="2" borderId="19" xfId="0" applyFont="1" applyFill="1" applyBorder="1" applyAlignment="1">
      <alignment horizontal="center" vertical="center" textRotation="180" wrapText="1"/>
    </xf>
    <xf numFmtId="0" fontId="5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 readingOrder="1"/>
    </xf>
    <xf numFmtId="0" fontId="6" fillId="2" borderId="19" xfId="0" applyFont="1" applyFill="1" applyBorder="1" applyAlignment="1">
      <alignment horizontal="center" vertical="center" wrapText="1" readingOrder="1"/>
    </xf>
    <xf numFmtId="0" fontId="6" fillId="2" borderId="19" xfId="0" applyFont="1" applyFill="1" applyBorder="1" applyAlignment="1">
      <alignment horizontal="center" vertical="center" textRotation="180" wrapText="1" readingOrder="1"/>
    </xf>
    <xf numFmtId="0" fontId="5" fillId="2" borderId="20" xfId="0" applyFont="1" applyFill="1" applyBorder="1" applyAlignment="1">
      <alignment horizontal="center" vertical="center" textRotation="180" wrapText="1" readingOrder="1"/>
    </xf>
    <xf numFmtId="0" fontId="5" fillId="2" borderId="21" xfId="0" applyFont="1" applyFill="1" applyBorder="1" applyAlignment="1">
      <alignment horizontal="center" vertical="center" textRotation="180" wrapText="1"/>
    </xf>
    <xf numFmtId="0" fontId="5" fillId="3" borderId="16" xfId="0" applyFont="1" applyFill="1" applyBorder="1" applyAlignment="1">
      <alignment horizontal="center" vertical="center" textRotation="180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textRotation="180" wrapText="1"/>
    </xf>
    <xf numFmtId="0" fontId="5" fillId="2" borderId="22" xfId="0" applyFont="1" applyFill="1" applyBorder="1" applyAlignment="1">
      <alignment horizontal="center" vertical="center" textRotation="180" wrapText="1"/>
    </xf>
    <xf numFmtId="0" fontId="5" fillId="2" borderId="10" xfId="0" applyFont="1" applyFill="1" applyBorder="1" applyAlignment="1">
      <alignment horizontal="center" vertical="center" textRotation="180" wrapText="1"/>
    </xf>
    <xf numFmtId="0" fontId="5" fillId="3" borderId="11" xfId="0" applyFont="1" applyFill="1" applyBorder="1" applyAlignment="1">
      <alignment horizontal="center" vertical="center" textRotation="180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textRotation="180" wrapText="1"/>
    </xf>
    <xf numFmtId="0" fontId="5" fillId="2" borderId="12" xfId="0" applyFont="1" applyFill="1" applyBorder="1" applyAlignment="1">
      <alignment horizontal="center" vertical="center" textRotation="180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textRotation="180" wrapText="1"/>
    </xf>
    <xf numFmtId="0" fontId="9" fillId="3" borderId="11" xfId="0" applyFont="1" applyFill="1" applyBorder="1" applyAlignment="1">
      <alignment horizontal="center" vertical="center" textRotation="180" wrapText="1"/>
    </xf>
    <xf numFmtId="0" fontId="5" fillId="2" borderId="13" xfId="0" applyFont="1" applyFill="1" applyBorder="1" applyAlignment="1">
      <alignment horizontal="center" vertical="center" textRotation="180" wrapText="1"/>
    </xf>
    <xf numFmtId="0" fontId="5" fillId="3" borderId="14" xfId="0" applyFont="1" applyFill="1" applyBorder="1" applyAlignment="1">
      <alignment horizontal="center" vertical="center" textRotation="180" wrapText="1"/>
    </xf>
    <xf numFmtId="0" fontId="5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textRotation="180" wrapText="1"/>
    </xf>
    <xf numFmtId="0" fontId="5" fillId="2" borderId="15" xfId="0" applyFont="1" applyFill="1" applyBorder="1" applyAlignment="1">
      <alignment horizontal="center" vertical="center" textRotation="180" wrapText="1"/>
    </xf>
    <xf numFmtId="0" fontId="5" fillId="2" borderId="7" xfId="0" applyFont="1" applyFill="1" applyBorder="1" applyAlignment="1">
      <alignment horizontal="center" vertical="center" textRotation="180" wrapText="1"/>
    </xf>
    <xf numFmtId="0" fontId="5" fillId="3" borderId="8" xfId="0" applyFont="1" applyFill="1" applyBorder="1" applyAlignment="1">
      <alignment horizontal="center" vertical="center" textRotation="180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textRotation="180" wrapText="1"/>
    </xf>
    <xf numFmtId="0" fontId="5" fillId="2" borderId="9" xfId="0" applyFont="1" applyFill="1" applyBorder="1" applyAlignment="1">
      <alignment horizontal="center" vertical="center" textRotation="180" wrapText="1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textRotation="180"/>
    </xf>
    <xf numFmtId="0" fontId="7" fillId="0" borderId="0" xfId="0" applyFont="1" applyFill="1"/>
    <xf numFmtId="0" fontId="7" fillId="0" borderId="0" xfId="0" applyFont="1" applyFill="1" applyAlignment="1">
      <alignment textRotation="180"/>
    </xf>
    <xf numFmtId="0" fontId="5" fillId="2" borderId="24" xfId="0" applyFont="1" applyFill="1" applyBorder="1" applyAlignment="1">
      <alignment horizontal="center" vertical="center" textRotation="180" wrapText="1"/>
    </xf>
    <xf numFmtId="0" fontId="5" fillId="3" borderId="25" xfId="0" applyFont="1" applyFill="1" applyBorder="1" applyAlignment="1">
      <alignment horizontal="center" vertical="center" textRotation="180" wrapText="1"/>
    </xf>
    <xf numFmtId="0" fontId="6" fillId="3" borderId="25" xfId="0" applyFont="1" applyFill="1" applyBorder="1" applyAlignment="1">
      <alignment horizontal="center" vertical="center" textRotation="180" wrapText="1"/>
    </xf>
    <xf numFmtId="0" fontId="5" fillId="2" borderId="26" xfId="0" applyFont="1" applyFill="1" applyBorder="1" applyAlignment="1">
      <alignment horizontal="center" vertical="center" textRotation="180" wrapText="1"/>
    </xf>
    <xf numFmtId="0" fontId="5" fillId="2" borderId="27" xfId="0" applyFont="1" applyFill="1" applyBorder="1" applyAlignment="1">
      <alignment horizontal="center" vertical="center" textRotation="180" wrapText="1"/>
    </xf>
    <xf numFmtId="0" fontId="5" fillId="3" borderId="28" xfId="0" applyFont="1" applyFill="1" applyBorder="1" applyAlignment="1">
      <alignment horizontal="center" vertical="center" textRotation="180" wrapText="1"/>
    </xf>
    <xf numFmtId="0" fontId="6" fillId="3" borderId="28" xfId="0" applyFont="1" applyFill="1" applyBorder="1" applyAlignment="1">
      <alignment horizontal="center" vertical="center" textRotation="180" wrapText="1"/>
    </xf>
    <xf numFmtId="0" fontId="5" fillId="2" borderId="29" xfId="0" applyFont="1" applyFill="1" applyBorder="1" applyAlignment="1">
      <alignment horizontal="center" vertical="center" textRotation="180" wrapText="1"/>
    </xf>
    <xf numFmtId="0" fontId="6" fillId="3" borderId="30" xfId="0" applyFont="1" applyFill="1" applyBorder="1" applyAlignment="1">
      <alignment horizontal="center" vertical="center" textRotation="180" wrapText="1"/>
    </xf>
    <xf numFmtId="0" fontId="5" fillId="3" borderId="23" xfId="0" applyFont="1" applyFill="1" applyBorder="1" applyAlignment="1">
      <alignment horizontal="center" vertical="center" textRotation="180" wrapText="1"/>
    </xf>
    <xf numFmtId="0" fontId="9" fillId="3" borderId="23" xfId="0" applyFont="1" applyFill="1" applyBorder="1" applyAlignment="1">
      <alignment horizontal="center" vertical="center" textRotation="180" wrapText="1"/>
    </xf>
    <xf numFmtId="0" fontId="9" fillId="3" borderId="8" xfId="0" applyFont="1" applyFill="1" applyBorder="1" applyAlignment="1">
      <alignment horizontal="center" vertical="center" textRotation="180" wrapText="1"/>
    </xf>
    <xf numFmtId="0" fontId="5" fillId="3" borderId="30" xfId="0" applyFont="1" applyFill="1" applyBorder="1" applyAlignment="1">
      <alignment horizontal="center" vertical="center" textRotation="180" wrapText="1"/>
    </xf>
    <xf numFmtId="0" fontId="5" fillId="2" borderId="31" xfId="0" applyFont="1" applyFill="1" applyBorder="1" applyAlignment="1">
      <alignment horizontal="center" vertical="center" textRotation="180" wrapText="1"/>
    </xf>
    <xf numFmtId="0" fontId="5" fillId="3" borderId="32" xfId="0" applyFont="1" applyFill="1" applyBorder="1" applyAlignment="1">
      <alignment horizontal="center" vertical="center" textRotation="180" wrapText="1"/>
    </xf>
    <xf numFmtId="0" fontId="6" fillId="3" borderId="32" xfId="0" applyFont="1" applyFill="1" applyBorder="1" applyAlignment="1">
      <alignment horizontal="center" vertical="center" textRotation="180" wrapText="1"/>
    </xf>
    <xf numFmtId="0" fontId="5" fillId="2" borderId="33" xfId="0" applyFont="1" applyFill="1" applyBorder="1" applyAlignment="1">
      <alignment horizontal="center" vertical="center" textRotation="180" wrapText="1"/>
    </xf>
    <xf numFmtId="0" fontId="4" fillId="0" borderId="0" xfId="0" applyFont="1" applyFill="1" applyBorder="1"/>
    <xf numFmtId="0" fontId="7" fillId="0" borderId="0" xfId="0" applyFont="1" applyFill="1" applyBorder="1"/>
    <xf numFmtId="0" fontId="7" fillId="0" borderId="0" xfId="0" applyFont="1" applyBorder="1"/>
    <xf numFmtId="0" fontId="9" fillId="3" borderId="16" xfId="0" applyFont="1" applyFill="1" applyBorder="1" applyAlignment="1">
      <alignment horizontal="center" vertical="center" textRotation="180" wrapText="1"/>
    </xf>
    <xf numFmtId="0" fontId="6" fillId="2" borderId="22" xfId="0" applyFont="1" applyFill="1" applyBorder="1" applyAlignment="1">
      <alignment horizontal="center" vertical="center" textRotation="180" wrapText="1"/>
    </xf>
    <xf numFmtId="0" fontId="9" fillId="3" borderId="14" xfId="0" applyFont="1" applyFill="1" applyBorder="1" applyAlignment="1">
      <alignment horizontal="center" vertical="center" textRotation="180" wrapText="1"/>
    </xf>
    <xf numFmtId="0" fontId="6" fillId="2" borderId="15" xfId="0" applyFont="1" applyFill="1" applyBorder="1" applyAlignment="1">
      <alignment horizontal="center" vertical="center" textRotation="180" wrapText="1"/>
    </xf>
    <xf numFmtId="0" fontId="5" fillId="0" borderId="0" xfId="0" applyFont="1" applyFill="1" applyBorder="1" applyAlignment="1">
      <alignment horizontal="center" vertical="center" textRotation="180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textRotation="180" wrapText="1"/>
    </xf>
    <xf numFmtId="0" fontId="5" fillId="0" borderId="34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readingOrder="2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readingOrder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 readingOrder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1" xfId="1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1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1" fontId="4" fillId="0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textRotation="180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textRotation="180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textRotation="180" wrapText="1"/>
    </xf>
    <xf numFmtId="49" fontId="5" fillId="2" borderId="19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2" fontId="6" fillId="2" borderId="22" xfId="0" applyNumberFormat="1" applyFont="1" applyFill="1" applyBorder="1" applyAlignment="1">
      <alignment horizontal="center" vertical="center" textRotation="2" wrapText="1" readingOrder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2" fontId="6" fillId="2" borderId="12" xfId="0" applyNumberFormat="1" applyFont="1" applyFill="1" applyBorder="1" applyAlignment="1">
      <alignment horizontal="center" vertical="center" textRotation="2" wrapText="1" readingOrder="1"/>
    </xf>
    <xf numFmtId="0" fontId="5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textRotation="2" wrapText="1" readingOrder="1"/>
    </xf>
    <xf numFmtId="0" fontId="5" fillId="3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6" fillId="2" borderId="22" xfId="0" applyFont="1" applyFill="1" applyBorder="1" applyAlignment="1">
      <alignment horizontal="center" vertical="center" textRotation="2" wrapText="1"/>
    </xf>
    <xf numFmtId="0" fontId="6" fillId="2" borderId="12" xfId="0" applyFont="1" applyFill="1" applyBorder="1" applyAlignment="1">
      <alignment horizontal="center" vertical="center" textRotation="2" wrapText="1"/>
    </xf>
    <xf numFmtId="0" fontId="6" fillId="2" borderId="15" xfId="0" applyFont="1" applyFill="1" applyBorder="1" applyAlignment="1">
      <alignment horizontal="center" vertical="center" textRotation="2" wrapText="1"/>
    </xf>
    <xf numFmtId="0" fontId="12" fillId="0" borderId="0" xfId="0" applyFont="1" applyFill="1" applyAlignment="1">
      <alignment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textRotation="1" wrapText="1"/>
    </xf>
    <xf numFmtId="0" fontId="6" fillId="2" borderId="12" xfId="0" applyFont="1" applyFill="1" applyBorder="1" applyAlignment="1">
      <alignment horizontal="center" vertical="center" textRotation="1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textRotation="1" wrapText="1"/>
    </xf>
    <xf numFmtId="0" fontId="4" fillId="0" borderId="0" xfId="0" applyFont="1" applyFill="1" applyAlignment="1">
      <alignment vertical="center" textRotation="180"/>
    </xf>
    <xf numFmtId="1" fontId="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textRotation="90"/>
    </xf>
    <xf numFmtId="0" fontId="7" fillId="0" borderId="0" xfId="0" applyFont="1" applyFill="1" applyAlignment="1">
      <alignment vertical="center" textRotation="180"/>
    </xf>
    <xf numFmtId="1" fontId="11" fillId="0" borderId="0" xfId="0" applyNumberFormat="1" applyFont="1" applyFill="1" applyAlignment="1">
      <alignment vertical="center"/>
    </xf>
    <xf numFmtId="1" fontId="1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 textRotation="90"/>
    </xf>
    <xf numFmtId="1" fontId="12" fillId="0" borderId="0" xfId="0" applyNumberFormat="1" applyFont="1" applyFill="1" applyAlignment="1">
      <alignment vertical="center" textRotation="180"/>
    </xf>
    <xf numFmtId="1" fontId="4" fillId="0" borderId="0" xfId="0" applyNumberFormat="1" applyFont="1" applyFill="1" applyAlignment="1">
      <alignment vertical="center"/>
    </xf>
    <xf numFmtId="1" fontId="7" fillId="0" borderId="0" xfId="0" applyNumberFormat="1" applyFont="1" applyFill="1" applyAlignment="1">
      <alignment vertical="center"/>
    </xf>
    <xf numFmtId="3" fontId="12" fillId="0" borderId="0" xfId="0" applyNumberFormat="1" applyFont="1" applyFill="1" applyAlignment="1">
      <alignment vertical="center" textRotation="90"/>
    </xf>
    <xf numFmtId="1" fontId="5" fillId="0" borderId="0" xfId="3" applyNumberFormat="1" applyFont="1" applyFill="1" applyAlignment="1">
      <alignment horizontal="center" vertical="center"/>
    </xf>
    <xf numFmtId="1" fontId="6" fillId="0" borderId="0" xfId="3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right" vertical="center" textRotation="1"/>
    </xf>
    <xf numFmtId="3" fontId="6" fillId="0" borderId="0" xfId="3" applyNumberFormat="1" applyFont="1" applyFill="1" applyBorder="1" applyAlignment="1">
      <alignment vertical="center"/>
    </xf>
    <xf numFmtId="3" fontId="6" fillId="0" borderId="0" xfId="3" applyNumberFormat="1" applyFont="1" applyFill="1" applyBorder="1" applyAlignment="1">
      <alignment horizontal="center" vertical="center"/>
    </xf>
    <xf numFmtId="3" fontId="6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49" fontId="6" fillId="2" borderId="1" xfId="3" applyNumberFormat="1" applyFont="1" applyFill="1" applyBorder="1" applyAlignment="1">
      <alignment horizontal="center" vertical="center" textRotation="180" wrapText="1"/>
    </xf>
    <xf numFmtId="0" fontId="6" fillId="2" borderId="2" xfId="3" applyFont="1" applyFill="1" applyBorder="1" applyAlignment="1">
      <alignment horizontal="center" vertical="center" textRotation="180" wrapText="1"/>
    </xf>
    <xf numFmtId="49" fontId="6" fillId="2" borderId="2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/>
    </xf>
    <xf numFmtId="3" fontId="6" fillId="2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 textRotation="90"/>
    </xf>
    <xf numFmtId="0" fontId="9" fillId="2" borderId="26" xfId="3" applyFont="1" applyFill="1" applyBorder="1" applyAlignment="1">
      <alignment horizontal="center" vertical="center" textRotation="180"/>
    </xf>
    <xf numFmtId="49" fontId="6" fillId="2" borderId="4" xfId="3" applyNumberFormat="1" applyFont="1" applyFill="1" applyBorder="1" applyAlignment="1">
      <alignment horizontal="center" vertical="center" textRotation="180" wrapText="1"/>
    </xf>
    <xf numFmtId="0" fontId="6" fillId="2" borderId="5" xfId="3" applyFont="1" applyFill="1" applyBorder="1" applyAlignment="1">
      <alignment horizontal="center" vertical="center" textRotation="180" wrapText="1"/>
    </xf>
    <xf numFmtId="49" fontId="6" fillId="2" borderId="5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/>
    </xf>
    <xf numFmtId="0" fontId="9" fillId="2" borderId="30" xfId="3" applyFont="1" applyFill="1" applyBorder="1" applyAlignment="1">
      <alignment horizontal="center" vertical="center" textRotation="90"/>
    </xf>
    <xf numFmtId="0" fontId="9" fillId="2" borderId="29" xfId="3" applyFont="1" applyFill="1" applyBorder="1" applyAlignment="1">
      <alignment horizontal="center" vertical="center" textRotation="180"/>
    </xf>
    <xf numFmtId="3" fontId="6" fillId="2" borderId="5" xfId="3" applyNumberFormat="1" applyFont="1" applyFill="1" applyBorder="1" applyAlignment="1">
      <alignment horizontal="center" vertical="center"/>
    </xf>
    <xf numFmtId="49" fontId="6" fillId="2" borderId="18" xfId="3" applyNumberFormat="1" applyFont="1" applyFill="1" applyBorder="1" applyAlignment="1">
      <alignment horizontal="center" vertical="center" textRotation="180" wrapText="1"/>
    </xf>
    <xf numFmtId="0" fontId="6" fillId="2" borderId="19" xfId="3" applyFont="1" applyFill="1" applyBorder="1" applyAlignment="1">
      <alignment horizontal="center" vertical="center" textRotation="180" wrapText="1"/>
    </xf>
    <xf numFmtId="49" fontId="6" fillId="2" borderId="19" xfId="3" applyNumberFormat="1" applyFont="1" applyFill="1" applyBorder="1" applyAlignment="1">
      <alignment horizontal="center" vertical="center" wrapText="1"/>
    </xf>
    <xf numFmtId="3" fontId="9" fillId="2" borderId="19" xfId="3" applyNumberFormat="1" applyFont="1" applyFill="1" applyBorder="1" applyAlignment="1">
      <alignment horizontal="center" vertical="center"/>
    </xf>
    <xf numFmtId="3" fontId="9" fillId="2" borderId="19" xfId="3" applyNumberFormat="1" applyFont="1" applyFill="1" applyBorder="1" applyAlignment="1">
      <alignment horizontal="center" vertical="center" wrapText="1"/>
    </xf>
    <xf numFmtId="0" fontId="9" fillId="2" borderId="19" xfId="3" applyFont="1" applyFill="1" applyBorder="1" applyAlignment="1">
      <alignment horizontal="center" vertical="center"/>
    </xf>
    <xf numFmtId="0" fontId="9" fillId="2" borderId="32" xfId="3" applyFont="1" applyFill="1" applyBorder="1" applyAlignment="1">
      <alignment horizontal="center" vertical="center" textRotation="90"/>
    </xf>
    <xf numFmtId="0" fontId="9" fillId="2" borderId="33" xfId="3" applyFont="1" applyFill="1" applyBorder="1" applyAlignment="1">
      <alignment horizontal="center" vertical="center" textRotation="180"/>
    </xf>
    <xf numFmtId="0" fontId="6" fillId="2" borderId="21" xfId="3" applyFont="1" applyFill="1" applyBorder="1" applyAlignment="1">
      <alignment horizontal="center" vertical="center" textRotation="180" wrapText="1"/>
    </xf>
    <xf numFmtId="0" fontId="6" fillId="3" borderId="16" xfId="3" applyFont="1" applyFill="1" applyBorder="1" applyAlignment="1">
      <alignment horizontal="center" vertical="center" textRotation="180" wrapText="1"/>
    </xf>
    <xf numFmtId="0" fontId="9" fillId="0" borderId="16" xfId="3" applyFont="1" applyFill="1" applyBorder="1" applyAlignment="1">
      <alignment horizontal="center" vertical="center" wrapText="1"/>
    </xf>
    <xf numFmtId="0" fontId="9" fillId="3" borderId="16" xfId="3" applyFont="1" applyFill="1" applyBorder="1" applyAlignment="1">
      <alignment horizontal="center" vertical="center" textRotation="90" wrapText="1"/>
    </xf>
    <xf numFmtId="2" fontId="9" fillId="2" borderId="22" xfId="0" applyNumberFormat="1" applyFont="1" applyFill="1" applyBorder="1" applyAlignment="1">
      <alignment horizontal="center" vertical="center" textRotation="180" wrapText="1" readingOrder="1"/>
    </xf>
    <xf numFmtId="0" fontId="6" fillId="2" borderId="10" xfId="3" applyFont="1" applyFill="1" applyBorder="1" applyAlignment="1">
      <alignment horizontal="center" vertical="center" textRotation="180" wrapText="1"/>
    </xf>
    <xf numFmtId="0" fontId="6" fillId="3" borderId="11" xfId="3" applyFont="1" applyFill="1" applyBorder="1" applyAlignment="1">
      <alignment horizontal="center" vertical="center" textRotation="180" wrapText="1"/>
    </xf>
    <xf numFmtId="0" fontId="9" fillId="0" borderId="11" xfId="3" applyFont="1" applyFill="1" applyBorder="1" applyAlignment="1">
      <alignment horizontal="center" vertical="center" wrapText="1"/>
    </xf>
    <xf numFmtId="0" fontId="9" fillId="3" borderId="11" xfId="3" applyFont="1" applyFill="1" applyBorder="1" applyAlignment="1">
      <alignment horizontal="center" vertical="center" textRotation="90" wrapText="1"/>
    </xf>
    <xf numFmtId="2" fontId="9" fillId="2" borderId="12" xfId="0" applyNumberFormat="1" applyFont="1" applyFill="1" applyBorder="1" applyAlignment="1">
      <alignment horizontal="center" vertical="center" textRotation="180" wrapText="1" readingOrder="1"/>
    </xf>
    <xf numFmtId="0" fontId="6" fillId="3" borderId="14" xfId="3" applyFont="1" applyFill="1" applyBorder="1" applyAlignment="1">
      <alignment horizontal="center" vertical="center" textRotation="180" wrapText="1"/>
    </xf>
    <xf numFmtId="0" fontId="9" fillId="3" borderId="14" xfId="3" applyFont="1" applyFill="1" applyBorder="1" applyAlignment="1">
      <alignment horizontal="center"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0" fontId="9" fillId="3" borderId="14" xfId="3" applyFont="1" applyFill="1" applyBorder="1" applyAlignment="1">
      <alignment horizontal="center" vertical="center" textRotation="90" wrapText="1"/>
    </xf>
    <xf numFmtId="3" fontId="9" fillId="0" borderId="16" xfId="3" applyNumberFormat="1" applyFont="1" applyFill="1" applyBorder="1" applyAlignment="1">
      <alignment horizontal="center" vertical="center" wrapText="1"/>
    </xf>
    <xf numFmtId="3" fontId="9" fillId="0" borderId="11" xfId="3" applyNumberFormat="1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 textRotation="180" wrapText="1"/>
    </xf>
    <xf numFmtId="0" fontId="6" fillId="2" borderId="7" xfId="3" applyFont="1" applyFill="1" applyBorder="1" applyAlignment="1">
      <alignment horizontal="center" vertical="center" textRotation="180" wrapText="1"/>
    </xf>
    <xf numFmtId="0" fontId="6" fillId="3" borderId="8" xfId="3" applyFont="1" applyFill="1" applyBorder="1" applyAlignment="1">
      <alignment horizontal="center" vertical="center" textRotation="180" wrapText="1"/>
    </xf>
    <xf numFmtId="0" fontId="9" fillId="0" borderId="8" xfId="3" applyFont="1" applyFill="1" applyBorder="1" applyAlignment="1">
      <alignment horizontal="center" vertical="center" wrapText="1"/>
    </xf>
    <xf numFmtId="0" fontId="9" fillId="3" borderId="8" xfId="3" applyFont="1" applyFill="1" applyBorder="1" applyAlignment="1">
      <alignment horizontal="center" vertical="center" textRotation="90" wrapText="1"/>
    </xf>
    <xf numFmtId="0" fontId="9" fillId="2" borderId="12" xfId="3" applyFont="1" applyFill="1" applyBorder="1" applyAlignment="1">
      <alignment horizontal="center" vertical="center" textRotation="180" wrapText="1"/>
    </xf>
    <xf numFmtId="3" fontId="9" fillId="0" borderId="8" xfId="3" applyNumberFormat="1" applyFont="1" applyFill="1" applyBorder="1" applyAlignment="1">
      <alignment horizontal="center" vertical="center" wrapText="1"/>
    </xf>
    <xf numFmtId="0" fontId="9" fillId="2" borderId="15" xfId="3" applyFont="1" applyFill="1" applyBorder="1" applyAlignment="1">
      <alignment horizontal="center" vertical="center" textRotation="180" wrapText="1"/>
    </xf>
    <xf numFmtId="0" fontId="12" fillId="0" borderId="0" xfId="0" applyFont="1" applyFill="1"/>
    <xf numFmtId="3" fontId="12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textRotation="180"/>
    </xf>
    <xf numFmtId="0" fontId="12" fillId="0" borderId="0" xfId="0" applyFont="1"/>
    <xf numFmtId="0" fontId="6" fillId="0" borderId="0" xfId="0" applyFont="1" applyAlignment="1">
      <alignment vertical="center"/>
    </xf>
    <xf numFmtId="0" fontId="6" fillId="2" borderId="2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textRotation="90"/>
    </xf>
    <xf numFmtId="0" fontId="9" fillId="2" borderId="3" xfId="3" applyFont="1" applyFill="1" applyBorder="1" applyAlignment="1">
      <alignment horizontal="center" vertical="center" textRotation="180"/>
    </xf>
    <xf numFmtId="0" fontId="6" fillId="2" borderId="5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 textRotation="90"/>
    </xf>
    <xf numFmtId="0" fontId="15" fillId="2" borderId="6" xfId="0" applyFont="1" applyFill="1" applyBorder="1" applyAlignment="1">
      <alignment horizontal="center" textRotation="180"/>
    </xf>
    <xf numFmtId="0" fontId="7" fillId="0" borderId="0" xfId="0" applyFont="1" applyAlignment="1">
      <alignment vertical="center"/>
    </xf>
    <xf numFmtId="3" fontId="6" fillId="2" borderId="19" xfId="3" applyNumberFormat="1" applyFont="1" applyFill="1" applyBorder="1" applyAlignment="1">
      <alignment horizontal="center" vertical="center"/>
    </xf>
    <xf numFmtId="3" fontId="6" fillId="2" borderId="19" xfId="3" applyNumberFormat="1" applyFont="1" applyFill="1" applyBorder="1" applyAlignment="1">
      <alignment horizontal="center" vertical="center" wrapText="1"/>
    </xf>
    <xf numFmtId="0" fontId="6" fillId="2" borderId="19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 textRotation="90"/>
    </xf>
    <xf numFmtId="0" fontId="15" fillId="2" borderId="20" xfId="0" applyFont="1" applyFill="1" applyBorder="1" applyAlignment="1">
      <alignment horizontal="center" textRotation="180"/>
    </xf>
    <xf numFmtId="0" fontId="9" fillId="2" borderId="22" xfId="0" applyFont="1" applyFill="1" applyBorder="1" applyAlignment="1">
      <alignment horizontal="center" vertical="center" textRotation="180" wrapText="1"/>
    </xf>
    <xf numFmtId="0" fontId="9" fillId="2" borderId="12" xfId="0" applyFont="1" applyFill="1" applyBorder="1" applyAlignment="1">
      <alignment horizontal="center" vertical="center" textRotation="180" wrapText="1"/>
    </xf>
    <xf numFmtId="0" fontId="9" fillId="2" borderId="15" xfId="0" applyFont="1" applyFill="1" applyBorder="1" applyAlignment="1">
      <alignment horizontal="center" vertical="center" textRotation="180" wrapText="1"/>
    </xf>
    <xf numFmtId="0" fontId="9" fillId="2" borderId="22" xfId="3" applyFont="1" applyFill="1" applyBorder="1" applyAlignment="1">
      <alignment horizontal="center" vertical="center" textRotation="180" wrapText="1"/>
    </xf>
    <xf numFmtId="0" fontId="9" fillId="2" borderId="9" xfId="3" applyFont="1" applyFill="1" applyBorder="1" applyAlignment="1">
      <alignment horizontal="center" vertical="center" textRotation="180" wrapText="1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textRotation="180"/>
    </xf>
    <xf numFmtId="0" fontId="9" fillId="2" borderId="26" xfId="3" applyFont="1" applyFill="1" applyBorder="1" applyAlignment="1">
      <alignment horizontal="center" vertical="center" textRotation="180" wrapText="1"/>
    </xf>
    <xf numFmtId="0" fontId="9" fillId="2" borderId="29" xfId="3" applyFont="1" applyFill="1" applyBorder="1" applyAlignment="1">
      <alignment horizontal="center" vertical="center" textRotation="180" wrapText="1"/>
    </xf>
    <xf numFmtId="0" fontId="9" fillId="2" borderId="33" xfId="3" applyFont="1" applyFill="1" applyBorder="1" applyAlignment="1">
      <alignment horizontal="center" vertical="center" textRotation="180" wrapText="1"/>
    </xf>
    <xf numFmtId="1" fontId="9" fillId="0" borderId="16" xfId="3" applyNumberFormat="1" applyFont="1" applyFill="1" applyBorder="1" applyAlignment="1">
      <alignment horizontal="center" vertical="center" wrapText="1"/>
    </xf>
    <xf numFmtId="1" fontId="9" fillId="0" borderId="11" xfId="3" applyNumberFormat="1" applyFont="1" applyFill="1" applyBorder="1" applyAlignment="1">
      <alignment horizontal="center" vertical="center" wrapText="1"/>
    </xf>
    <xf numFmtId="1" fontId="9" fillId="3" borderId="14" xfId="3" applyNumberFormat="1" applyFont="1" applyFill="1" applyBorder="1" applyAlignment="1">
      <alignment horizontal="center" vertical="center" wrapText="1"/>
    </xf>
    <xf numFmtId="1" fontId="9" fillId="0" borderId="8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textRotation="180" wrapText="1"/>
    </xf>
    <xf numFmtId="0" fontId="6" fillId="0" borderId="0" xfId="3" applyFont="1" applyFill="1" applyBorder="1" applyAlignment="1">
      <alignment horizontal="center" vertical="center" wrapText="1"/>
    </xf>
    <xf numFmtId="3" fontId="6" fillId="0" borderId="0" xfId="3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textRotation="90" wrapText="1"/>
    </xf>
    <xf numFmtId="0" fontId="9" fillId="0" borderId="0" xfId="3" applyFont="1" applyFill="1" applyBorder="1" applyAlignment="1">
      <alignment horizontal="center" vertical="center" textRotation="180" wrapText="1"/>
    </xf>
    <xf numFmtId="0" fontId="6" fillId="4" borderId="16" xfId="3" applyFont="1" applyFill="1" applyBorder="1" applyAlignment="1">
      <alignment horizontal="center" vertical="center" textRotation="180" wrapText="1"/>
    </xf>
    <xf numFmtId="0" fontId="6" fillId="4" borderId="11" xfId="3" applyFont="1" applyFill="1" applyBorder="1" applyAlignment="1">
      <alignment horizontal="center" vertical="center" textRotation="180" wrapText="1"/>
    </xf>
    <xf numFmtId="0" fontId="6" fillId="4" borderId="14" xfId="3" applyFont="1" applyFill="1" applyBorder="1" applyAlignment="1">
      <alignment horizontal="center" vertical="center" textRotation="180" wrapText="1"/>
    </xf>
    <xf numFmtId="0" fontId="6" fillId="4" borderId="8" xfId="3" applyFont="1" applyFill="1" applyBorder="1" applyAlignment="1">
      <alignment horizontal="center" vertical="center" textRotation="180" wrapText="1"/>
    </xf>
    <xf numFmtId="0" fontId="9" fillId="2" borderId="14" xfId="3" applyFont="1" applyFill="1" applyBorder="1" applyAlignment="1">
      <alignment horizontal="center" vertical="center" wrapText="1"/>
    </xf>
    <xf numFmtId="3" fontId="9" fillId="2" borderId="14" xfId="3" applyNumberFormat="1" applyFont="1" applyFill="1" applyBorder="1" applyAlignment="1">
      <alignment horizontal="center" vertical="center" wrapText="1"/>
    </xf>
    <xf numFmtId="1" fontId="9" fillId="2" borderId="14" xfId="3" applyNumberFormat="1" applyFont="1" applyFill="1" applyBorder="1" applyAlignment="1">
      <alignment horizontal="center" vertical="center" wrapText="1"/>
    </xf>
    <xf numFmtId="0" fontId="12" fillId="0" borderId="0" xfId="3" applyFont="1" applyFill="1" applyAlignment="1">
      <alignment textRotation="180"/>
    </xf>
    <xf numFmtId="0" fontId="12" fillId="0" borderId="0" xfId="3" applyFont="1" applyFill="1"/>
    <xf numFmtId="3" fontId="12" fillId="0" borderId="0" xfId="3" applyNumberFormat="1" applyFont="1" applyFill="1"/>
    <xf numFmtId="1" fontId="6" fillId="0" borderId="0" xfId="3" applyNumberFormat="1" applyFont="1" applyFill="1" applyBorder="1" applyAlignment="1">
      <alignment horizontal="center" vertical="center" wrapText="1"/>
    </xf>
    <xf numFmtId="0" fontId="15" fillId="0" borderId="0" xfId="3" applyFont="1" applyFill="1" applyAlignment="1">
      <alignment textRotation="90"/>
    </xf>
    <xf numFmtId="0" fontId="15" fillId="0" borderId="0" xfId="3" applyFont="1" applyFill="1" applyBorder="1" applyAlignment="1">
      <alignment textRotation="180"/>
    </xf>
    <xf numFmtId="0" fontId="16" fillId="0" borderId="0" xfId="0" applyFont="1" applyFill="1" applyAlignment="1">
      <alignment textRotation="90"/>
    </xf>
    <xf numFmtId="0" fontId="16" fillId="0" borderId="0" xfId="0" applyFont="1" applyFill="1" applyBorder="1" applyAlignment="1">
      <alignment textRotation="180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3" fontId="18" fillId="0" borderId="0" xfId="0" applyNumberFormat="1" applyFont="1"/>
    <xf numFmtId="0" fontId="19" fillId="3" borderId="10" xfId="0" applyFont="1" applyFill="1" applyBorder="1" applyAlignment="1">
      <alignment horizontal="right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right" vertical="center" wrapText="1"/>
    </xf>
    <xf numFmtId="3" fontId="19" fillId="2" borderId="14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عادي_ورقة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3"/>
  <sheetViews>
    <sheetView rightToLeft="1" workbookViewId="0">
      <selection activeCell="N3" sqref="N3:O3"/>
    </sheetView>
  </sheetViews>
  <sheetFormatPr defaultColWidth="9.125" defaultRowHeight="12.75" x14ac:dyDescent="0.2"/>
  <cols>
    <col min="1" max="1" width="5.875" style="2" customWidth="1"/>
    <col min="2" max="2" width="8.75" style="2" customWidth="1"/>
    <col min="3" max="3" width="7.75" style="2" customWidth="1"/>
    <col min="4" max="4" width="9.125" style="2" customWidth="1"/>
    <col min="5" max="5" width="6.625" style="2" customWidth="1"/>
    <col min="6" max="6" width="11.625" style="2" customWidth="1"/>
    <col min="7" max="7" width="7.875" style="2" customWidth="1"/>
    <col min="8" max="8" width="7.625" style="2" customWidth="1"/>
    <col min="9" max="9" width="8.75" style="2" customWidth="1"/>
    <col min="10" max="10" width="11" style="2" customWidth="1"/>
    <col min="11" max="11" width="7.875" style="2" customWidth="1"/>
    <col min="12" max="12" width="8.625" style="2" customWidth="1"/>
    <col min="13" max="13" width="7.875" style="2" customWidth="1"/>
    <col min="14" max="14" width="10" style="2" customWidth="1"/>
    <col min="15" max="15" width="7.125" style="2" customWidth="1"/>
    <col min="16" max="16384" width="9.125" style="2"/>
  </cols>
  <sheetData>
    <row r="1" spans="1:15" ht="26.6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100000000000001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3.1" customHeight="1" thickBot="1" x14ac:dyDescent="0.25">
      <c r="A3" s="4"/>
      <c r="B3" s="4"/>
      <c r="C3" s="5"/>
      <c r="D3" s="5"/>
      <c r="E3" s="5"/>
      <c r="F3" s="5"/>
      <c r="G3" s="5"/>
      <c r="H3" s="5"/>
      <c r="I3" s="5"/>
      <c r="J3" s="5"/>
      <c r="K3" s="5"/>
      <c r="N3" s="6"/>
      <c r="O3" s="6"/>
    </row>
    <row r="4" spans="1:15" ht="51" x14ac:dyDescent="0.2">
      <c r="A4" s="7" t="s">
        <v>2</v>
      </c>
      <c r="B4" s="8" t="s">
        <v>3</v>
      </c>
      <c r="C4" s="8" t="s">
        <v>4</v>
      </c>
      <c r="D4" s="8" t="s">
        <v>5</v>
      </c>
      <c r="E4" s="8" t="s">
        <v>4</v>
      </c>
      <c r="F4" s="8" t="s">
        <v>6</v>
      </c>
      <c r="G4" s="8" t="s">
        <v>4</v>
      </c>
      <c r="H4" s="8" t="s">
        <v>7</v>
      </c>
      <c r="I4" s="8" t="s">
        <v>4</v>
      </c>
      <c r="J4" s="8" t="s">
        <v>8</v>
      </c>
      <c r="K4" s="8" t="s">
        <v>4</v>
      </c>
      <c r="L4" s="8" t="s">
        <v>9</v>
      </c>
      <c r="M4" s="8" t="s">
        <v>4</v>
      </c>
      <c r="N4" s="8" t="s">
        <v>10</v>
      </c>
      <c r="O4" s="9" t="s">
        <v>4</v>
      </c>
    </row>
    <row r="5" spans="1:15" s="14" customFormat="1" ht="60" x14ac:dyDescent="0.2">
      <c r="A5" s="10" t="s">
        <v>11</v>
      </c>
      <c r="B5" s="11" t="s">
        <v>12</v>
      </c>
      <c r="C5" s="11" t="s">
        <v>13</v>
      </c>
      <c r="D5" s="11" t="s">
        <v>14</v>
      </c>
      <c r="E5" s="11" t="s">
        <v>13</v>
      </c>
      <c r="F5" s="11" t="s">
        <v>15</v>
      </c>
      <c r="G5" s="11" t="s">
        <v>13</v>
      </c>
      <c r="H5" s="11" t="s">
        <v>16</v>
      </c>
      <c r="I5" s="11" t="s">
        <v>13</v>
      </c>
      <c r="J5" s="11" t="s">
        <v>17</v>
      </c>
      <c r="K5" s="11" t="s">
        <v>13</v>
      </c>
      <c r="L5" s="11" t="s">
        <v>18</v>
      </c>
      <c r="M5" s="11" t="s">
        <v>13</v>
      </c>
      <c r="N5" s="12" t="s">
        <v>19</v>
      </c>
      <c r="O5" s="13" t="s">
        <v>13</v>
      </c>
    </row>
    <row r="6" spans="1:15" ht="19.5" customHeight="1" x14ac:dyDescent="0.2">
      <c r="A6" s="15">
        <v>2007</v>
      </c>
      <c r="B6" s="16">
        <v>492</v>
      </c>
      <c r="C6" s="17" t="s">
        <v>20</v>
      </c>
      <c r="D6" s="16">
        <v>4574</v>
      </c>
      <c r="E6" s="17" t="s">
        <v>20</v>
      </c>
      <c r="F6" s="18">
        <v>12163</v>
      </c>
      <c r="G6" s="17" t="s">
        <v>20</v>
      </c>
      <c r="H6" s="16">
        <v>2490</v>
      </c>
      <c r="I6" s="17" t="s">
        <v>20</v>
      </c>
      <c r="J6" s="16">
        <v>4076</v>
      </c>
      <c r="K6" s="17" t="s">
        <v>20</v>
      </c>
      <c r="L6" s="18">
        <v>63768</v>
      </c>
      <c r="M6" s="17" t="s">
        <v>20</v>
      </c>
      <c r="N6" s="16">
        <v>11744</v>
      </c>
      <c r="O6" s="19" t="s">
        <v>20</v>
      </c>
    </row>
    <row r="7" spans="1:15" ht="19.5" customHeight="1" x14ac:dyDescent="0.2">
      <c r="A7" s="20">
        <v>2009</v>
      </c>
      <c r="B7" s="21">
        <v>662</v>
      </c>
      <c r="C7" s="22">
        <v>34.6</v>
      </c>
      <c r="D7" s="21">
        <v>6065</v>
      </c>
      <c r="E7" s="22">
        <v>32.6</v>
      </c>
      <c r="F7" s="23">
        <v>22225</v>
      </c>
      <c r="G7" s="22">
        <v>82.7</v>
      </c>
      <c r="H7" s="21">
        <v>2270</v>
      </c>
      <c r="I7" s="22">
        <v>-8.8000000000000007</v>
      </c>
      <c r="J7" s="21">
        <v>6276</v>
      </c>
      <c r="K7" s="22">
        <v>54</v>
      </c>
      <c r="L7" s="23">
        <v>119035</v>
      </c>
      <c r="M7" s="22">
        <v>86.7</v>
      </c>
      <c r="N7" s="21">
        <v>23446</v>
      </c>
      <c r="O7" s="24">
        <v>99.6</v>
      </c>
    </row>
    <row r="8" spans="1:15" ht="19.5" customHeight="1" x14ac:dyDescent="0.2">
      <c r="A8" s="25">
        <v>2010</v>
      </c>
      <c r="B8" s="26">
        <v>751</v>
      </c>
      <c r="C8" s="27">
        <v>13.4</v>
      </c>
      <c r="D8" s="26">
        <v>6071</v>
      </c>
      <c r="E8" s="27">
        <v>0.1</v>
      </c>
      <c r="F8" s="28">
        <v>25438</v>
      </c>
      <c r="G8" s="27">
        <v>14.5</v>
      </c>
      <c r="H8" s="26">
        <v>3050</v>
      </c>
      <c r="I8" s="27">
        <v>34.4</v>
      </c>
      <c r="J8" s="26">
        <v>8943</v>
      </c>
      <c r="K8" s="27">
        <v>42.5</v>
      </c>
      <c r="L8" s="28">
        <v>144854</v>
      </c>
      <c r="M8" s="27">
        <v>21.7</v>
      </c>
      <c r="N8" s="26">
        <v>30172</v>
      </c>
      <c r="O8" s="29">
        <v>28.7</v>
      </c>
    </row>
    <row r="9" spans="1:15" ht="19.5" customHeight="1" x14ac:dyDescent="0.2">
      <c r="A9" s="20">
        <v>2011</v>
      </c>
      <c r="B9" s="21">
        <v>929</v>
      </c>
      <c r="C9" s="22">
        <v>23.7</v>
      </c>
      <c r="D9" s="21">
        <v>7109</v>
      </c>
      <c r="E9" s="22">
        <v>17.100000000000001</v>
      </c>
      <c r="F9" s="23">
        <v>25577</v>
      </c>
      <c r="G9" s="22">
        <v>0.5</v>
      </c>
      <c r="H9" s="21">
        <v>3874</v>
      </c>
      <c r="I9" s="22">
        <v>27</v>
      </c>
      <c r="J9" s="21">
        <v>10526</v>
      </c>
      <c r="K9" s="22">
        <v>17.7</v>
      </c>
      <c r="L9" s="23">
        <v>176273</v>
      </c>
      <c r="M9" s="22">
        <v>21.7</v>
      </c>
      <c r="N9" s="21">
        <v>53471</v>
      </c>
      <c r="O9" s="24">
        <v>77.2</v>
      </c>
    </row>
    <row r="10" spans="1:15" ht="19.5" customHeight="1" x14ac:dyDescent="0.2">
      <c r="A10" s="25">
        <v>2012</v>
      </c>
      <c r="B10" s="26">
        <v>1084</v>
      </c>
      <c r="C10" s="27">
        <v>16.7</v>
      </c>
      <c r="D10" s="26">
        <v>7491</v>
      </c>
      <c r="E10" s="27">
        <v>5.4</v>
      </c>
      <c r="F10" s="28">
        <v>32454</v>
      </c>
      <c r="G10" s="27">
        <v>26.9</v>
      </c>
      <c r="H10" s="26">
        <v>4474</v>
      </c>
      <c r="I10" s="27">
        <v>15.5</v>
      </c>
      <c r="J10" s="26">
        <v>12176</v>
      </c>
      <c r="K10" s="27">
        <v>15.7</v>
      </c>
      <c r="L10" s="28">
        <v>211492</v>
      </c>
      <c r="M10" s="27">
        <v>20</v>
      </c>
      <c r="N10" s="26">
        <v>64943</v>
      </c>
      <c r="O10" s="29">
        <v>21.5</v>
      </c>
    </row>
    <row r="11" spans="1:15" ht="19.5" customHeight="1" x14ac:dyDescent="0.2">
      <c r="A11" s="20">
        <v>2013</v>
      </c>
      <c r="B11" s="21">
        <v>1267</v>
      </c>
      <c r="C11" s="22">
        <v>16.899999999999999</v>
      </c>
      <c r="D11" s="21">
        <v>8830</v>
      </c>
      <c r="E11" s="22">
        <v>17.899999999999999</v>
      </c>
      <c r="F11" s="23">
        <v>50297</v>
      </c>
      <c r="G11" s="22">
        <v>55</v>
      </c>
      <c r="H11" s="21">
        <v>6321</v>
      </c>
      <c r="I11" s="22">
        <v>41.3</v>
      </c>
      <c r="J11" s="21">
        <v>14059</v>
      </c>
      <c r="K11" s="22">
        <v>15.5</v>
      </c>
      <c r="L11" s="23">
        <v>261392</v>
      </c>
      <c r="M11" s="22">
        <v>23.6</v>
      </c>
      <c r="N11" s="21">
        <v>69390</v>
      </c>
      <c r="O11" s="24">
        <v>6.8</v>
      </c>
    </row>
    <row r="12" spans="1:15" ht="19.5" customHeight="1" x14ac:dyDescent="0.2">
      <c r="A12" s="25">
        <v>2015</v>
      </c>
      <c r="B12" s="26">
        <v>1296</v>
      </c>
      <c r="C12" s="27">
        <v>2.2999999999999998</v>
      </c>
      <c r="D12" s="26">
        <v>8182</v>
      </c>
      <c r="E12" s="27">
        <v>-7.3</v>
      </c>
      <c r="F12" s="28">
        <v>37822</v>
      </c>
      <c r="G12" s="27">
        <v>-24.8</v>
      </c>
      <c r="H12" s="26">
        <v>4922</v>
      </c>
      <c r="I12" s="27">
        <v>-22.1</v>
      </c>
      <c r="J12" s="26">
        <v>14294</v>
      </c>
      <c r="K12" s="27">
        <v>1.7</v>
      </c>
      <c r="L12" s="28">
        <v>417199</v>
      </c>
      <c r="M12" s="27">
        <v>59.6</v>
      </c>
      <c r="N12" s="26">
        <v>99975</v>
      </c>
      <c r="O12" s="29">
        <v>44.1</v>
      </c>
    </row>
    <row r="13" spans="1:15" ht="19.5" customHeight="1" x14ac:dyDescent="0.2">
      <c r="A13" s="20">
        <v>2016</v>
      </c>
      <c r="B13" s="21">
        <v>1484</v>
      </c>
      <c r="C13" s="22">
        <v>14.5</v>
      </c>
      <c r="D13" s="21">
        <v>9132</v>
      </c>
      <c r="E13" s="22">
        <v>11.6</v>
      </c>
      <c r="F13" s="23">
        <v>44475</v>
      </c>
      <c r="G13" s="22">
        <v>17.600000000000001</v>
      </c>
      <c r="H13" s="21">
        <v>7749</v>
      </c>
      <c r="I13" s="22">
        <v>57.4</v>
      </c>
      <c r="J13" s="21">
        <v>16736</v>
      </c>
      <c r="K13" s="22">
        <v>17.100000000000001</v>
      </c>
      <c r="L13" s="23">
        <v>356557</v>
      </c>
      <c r="M13" s="22">
        <v>-14.5</v>
      </c>
      <c r="N13" s="21">
        <v>122437</v>
      </c>
      <c r="O13" s="24">
        <v>22.5</v>
      </c>
    </row>
    <row r="14" spans="1:15" ht="19.5" customHeight="1" x14ac:dyDescent="0.2">
      <c r="A14" s="25">
        <v>2017</v>
      </c>
      <c r="B14" s="26">
        <v>1618</v>
      </c>
      <c r="C14" s="27">
        <v>9</v>
      </c>
      <c r="D14" s="26">
        <v>10167</v>
      </c>
      <c r="E14" s="27">
        <v>11.3</v>
      </c>
      <c r="F14" s="28">
        <v>43024</v>
      </c>
      <c r="G14" s="27">
        <v>-3.3</v>
      </c>
      <c r="H14" s="26">
        <v>6125</v>
      </c>
      <c r="I14" s="27">
        <v>-21</v>
      </c>
      <c r="J14" s="26">
        <v>11918</v>
      </c>
      <c r="K14" s="27">
        <v>-28.8</v>
      </c>
      <c r="L14" s="28">
        <v>316484</v>
      </c>
      <c r="M14" s="27">
        <v>-11.2</v>
      </c>
      <c r="N14" s="26">
        <v>113511</v>
      </c>
      <c r="O14" s="29">
        <v>-7.3</v>
      </c>
    </row>
    <row r="15" spans="1:15" ht="19.5" customHeight="1" x14ac:dyDescent="0.2">
      <c r="A15" s="20">
        <v>2018</v>
      </c>
      <c r="B15" s="21">
        <v>1666</v>
      </c>
      <c r="C15" s="22">
        <v>3</v>
      </c>
      <c r="D15" s="21">
        <v>8920</v>
      </c>
      <c r="E15" s="22">
        <v>-12.3</v>
      </c>
      <c r="F15" s="23">
        <v>37860</v>
      </c>
      <c r="G15" s="22">
        <v>-12</v>
      </c>
      <c r="H15" s="21">
        <v>6097</v>
      </c>
      <c r="I15" s="22">
        <v>-0.5</v>
      </c>
      <c r="J15" s="21">
        <v>10696</v>
      </c>
      <c r="K15" s="22">
        <v>-10.3</v>
      </c>
      <c r="L15" s="23">
        <v>266593</v>
      </c>
      <c r="M15" s="22">
        <v>-15.8</v>
      </c>
      <c r="N15" s="21">
        <v>56577</v>
      </c>
      <c r="O15" s="24">
        <v>-50.2</v>
      </c>
    </row>
    <row r="16" spans="1:15" ht="19.5" customHeight="1" x14ac:dyDescent="0.2">
      <c r="A16" s="25">
        <v>2019</v>
      </c>
      <c r="B16" s="26">
        <v>2282</v>
      </c>
      <c r="C16" s="27">
        <v>37</v>
      </c>
      <c r="D16" s="26">
        <v>14708</v>
      </c>
      <c r="E16" s="27">
        <v>64.900000000000006</v>
      </c>
      <c r="F16" s="28">
        <v>80863</v>
      </c>
      <c r="G16" s="27">
        <v>113.6</v>
      </c>
      <c r="H16" s="26">
        <v>13992</v>
      </c>
      <c r="I16" s="27">
        <v>129.5</v>
      </c>
      <c r="J16" s="26">
        <v>18939</v>
      </c>
      <c r="K16" s="27">
        <v>77.099999999999994</v>
      </c>
      <c r="L16" s="28">
        <v>577229</v>
      </c>
      <c r="M16" s="27">
        <v>116.5</v>
      </c>
      <c r="N16" s="26">
        <v>202832</v>
      </c>
      <c r="O16" s="29">
        <v>258.5</v>
      </c>
    </row>
    <row r="17" spans="1:15" ht="19.5" customHeight="1" x14ac:dyDescent="0.2">
      <c r="A17" s="20">
        <v>2020</v>
      </c>
      <c r="B17" s="21">
        <v>2291</v>
      </c>
      <c r="C17" s="22">
        <v>0.4</v>
      </c>
      <c r="D17" s="21">
        <v>12989</v>
      </c>
      <c r="E17" s="22">
        <v>-11.7</v>
      </c>
      <c r="F17" s="23">
        <v>61785</v>
      </c>
      <c r="G17" s="22">
        <v>-23.6</v>
      </c>
      <c r="H17" s="21">
        <v>7805</v>
      </c>
      <c r="I17" s="22">
        <v>-44.2</v>
      </c>
      <c r="J17" s="21">
        <v>11930</v>
      </c>
      <c r="K17" s="22">
        <v>-37</v>
      </c>
      <c r="L17" s="23">
        <v>384688</v>
      </c>
      <c r="M17" s="22">
        <v>-33.4</v>
      </c>
      <c r="N17" s="21">
        <v>168344</v>
      </c>
      <c r="O17" s="24">
        <v>-17</v>
      </c>
    </row>
    <row r="18" spans="1:15" ht="19.5" customHeight="1" x14ac:dyDescent="0.2">
      <c r="A18" s="25">
        <v>2021</v>
      </c>
      <c r="B18" s="26">
        <v>2313</v>
      </c>
      <c r="C18" s="27">
        <v>1</v>
      </c>
      <c r="D18" s="26">
        <v>6827</v>
      </c>
      <c r="E18" s="27">
        <v>-47.4</v>
      </c>
      <c r="F18" s="28">
        <v>29812</v>
      </c>
      <c r="G18" s="27">
        <v>-51.7</v>
      </c>
      <c r="H18" s="26">
        <v>12130</v>
      </c>
      <c r="I18" s="27">
        <v>55.4</v>
      </c>
      <c r="J18" s="26">
        <v>17910</v>
      </c>
      <c r="K18" s="27">
        <v>50.1</v>
      </c>
      <c r="L18" s="28">
        <v>664933</v>
      </c>
      <c r="M18" s="27">
        <v>72.8</v>
      </c>
      <c r="N18" s="26">
        <v>256478</v>
      </c>
      <c r="O18" s="29">
        <v>52.4</v>
      </c>
    </row>
    <row r="19" spans="1:15" ht="19.5" customHeight="1" x14ac:dyDescent="0.2">
      <c r="A19" s="20">
        <v>2022</v>
      </c>
      <c r="B19" s="21">
        <v>2457</v>
      </c>
      <c r="C19" s="22">
        <v>6.2</v>
      </c>
      <c r="D19" s="21">
        <v>7709</v>
      </c>
      <c r="E19" s="22">
        <v>12.9</v>
      </c>
      <c r="F19" s="23">
        <v>42301</v>
      </c>
      <c r="G19" s="22">
        <v>41.9</v>
      </c>
      <c r="H19" s="21">
        <v>12918</v>
      </c>
      <c r="I19" s="22">
        <v>6.5</v>
      </c>
      <c r="J19" s="21">
        <v>22148</v>
      </c>
      <c r="K19" s="22">
        <v>23.7</v>
      </c>
      <c r="L19" s="23">
        <v>883237</v>
      </c>
      <c r="M19" s="22">
        <v>32.799999999999997</v>
      </c>
      <c r="N19" s="21">
        <v>278728</v>
      </c>
      <c r="O19" s="24">
        <v>8.6999999999999993</v>
      </c>
    </row>
    <row r="20" spans="1:15" ht="19.5" customHeight="1" thickBot="1" x14ac:dyDescent="0.25">
      <c r="A20" s="30">
        <v>2023</v>
      </c>
      <c r="B20" s="31">
        <v>2418</v>
      </c>
      <c r="C20" s="32">
        <v>-1.6</v>
      </c>
      <c r="D20" s="31">
        <v>13555</v>
      </c>
      <c r="E20" s="32">
        <v>75.8</v>
      </c>
      <c r="F20" s="33">
        <v>76933</v>
      </c>
      <c r="G20" s="32">
        <v>81.900000000000006</v>
      </c>
      <c r="H20" s="31">
        <v>9535</v>
      </c>
      <c r="I20" s="32">
        <v>-26.2</v>
      </c>
      <c r="J20" s="31">
        <v>20461</v>
      </c>
      <c r="K20" s="32">
        <v>-7.6</v>
      </c>
      <c r="L20" s="33">
        <v>695221</v>
      </c>
      <c r="M20" s="32">
        <v>-21.3</v>
      </c>
      <c r="N20" s="31">
        <v>249154</v>
      </c>
      <c r="O20" s="34">
        <v>-10.6</v>
      </c>
    </row>
    <row r="21" spans="1:15" ht="13.35" customHeight="1" x14ac:dyDescent="0.2">
      <c r="A21" s="35">
        <v>2008</v>
      </c>
      <c r="B21" s="36" t="s">
        <v>21</v>
      </c>
      <c r="C21" s="36"/>
      <c r="D21" s="36"/>
      <c r="E21" s="36"/>
      <c r="F21" s="36"/>
    </row>
    <row r="22" spans="1:15" ht="13.9" customHeight="1" x14ac:dyDescent="0.2">
      <c r="A22" s="35">
        <v>2014</v>
      </c>
      <c r="B22" s="36" t="s">
        <v>22</v>
      </c>
      <c r="C22" s="36"/>
      <c r="D22" s="36"/>
      <c r="E22" s="36"/>
      <c r="F22" s="36"/>
      <c r="H22" s="37"/>
      <c r="N22" s="38"/>
    </row>
    <row r="23" spans="1:15" x14ac:dyDescent="0.2">
      <c r="C23" s="39"/>
      <c r="D23" s="39"/>
    </row>
  </sheetData>
  <mergeCells count="6">
    <mergeCell ref="A1:O1"/>
    <mergeCell ref="A2:O2"/>
    <mergeCell ref="A3:B3"/>
    <mergeCell ref="N3:O3"/>
    <mergeCell ref="B21:F21"/>
    <mergeCell ref="B22:F22"/>
  </mergeCells>
  <printOptions horizontalCentered="1"/>
  <pageMargins left="0.43307086614173201" right="0.43307086614173201" top="0.74803149606299202" bottom="0.74803149606299202" header="0.5" footer="0.5"/>
  <pageSetup paperSize="9" firstPageNumber="4" orientation="landscape" useFirstPageNumber="1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46"/>
  <sheetViews>
    <sheetView rightToLeft="1" zoomScale="106" zoomScaleNormal="106" workbookViewId="0">
      <selection activeCell="O3" sqref="O3:P3"/>
    </sheetView>
  </sheetViews>
  <sheetFormatPr defaultColWidth="9.125" defaultRowHeight="15.75" customHeight="1" x14ac:dyDescent="0.2"/>
  <cols>
    <col min="1" max="1" width="7.875" style="62" customWidth="1"/>
    <col min="2" max="2" width="9.75" style="2" customWidth="1"/>
    <col min="3" max="3" width="6.125" style="2" customWidth="1"/>
    <col min="4" max="4" width="8.875" style="2" customWidth="1"/>
    <col min="5" max="5" width="6.125" style="2" customWidth="1"/>
    <col min="6" max="6" width="8.625" style="2" customWidth="1"/>
    <col min="7" max="7" width="6" style="2" customWidth="1"/>
    <col min="8" max="8" width="8.375" style="2" customWidth="1"/>
    <col min="9" max="9" width="6.75" style="2" customWidth="1"/>
    <col min="10" max="10" width="8.25" style="2" customWidth="1"/>
    <col min="11" max="11" width="6.375" style="2" customWidth="1"/>
    <col min="12" max="12" width="10" style="2" customWidth="1"/>
    <col min="13" max="13" width="7.625" style="2" customWidth="1"/>
    <col min="14" max="14" width="8.875" style="2" customWidth="1"/>
    <col min="15" max="15" width="6.125" style="2" customWidth="1"/>
    <col min="16" max="16" width="11.25" style="2" customWidth="1"/>
    <col min="17" max="17" width="12.25" style="2" customWidth="1"/>
    <col min="18" max="16384" width="9.125" style="2"/>
  </cols>
  <sheetData>
    <row r="1" spans="1:17" ht="19.350000000000001" customHeight="1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5.75" customHeight="1" x14ac:dyDescent="0.2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7" ht="15.75" customHeight="1" thickBot="1" x14ac:dyDescent="0.25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1"/>
      <c r="O3" s="6"/>
      <c r="P3" s="6"/>
    </row>
    <row r="4" spans="1:17" ht="38.25" customHeight="1" x14ac:dyDescent="0.2">
      <c r="A4" s="42" t="s">
        <v>25</v>
      </c>
      <c r="B4" s="43" t="s">
        <v>3</v>
      </c>
      <c r="C4" s="43" t="s">
        <v>26</v>
      </c>
      <c r="D4" s="43" t="s">
        <v>5</v>
      </c>
      <c r="E4" s="43" t="s">
        <v>26</v>
      </c>
      <c r="F4" s="44" t="s">
        <v>27</v>
      </c>
      <c r="G4" s="43" t="s">
        <v>26</v>
      </c>
      <c r="H4" s="43" t="s">
        <v>28</v>
      </c>
      <c r="I4" s="43" t="s">
        <v>26</v>
      </c>
      <c r="J4" s="43" t="s">
        <v>29</v>
      </c>
      <c r="K4" s="43" t="s">
        <v>26</v>
      </c>
      <c r="L4" s="44" t="s">
        <v>30</v>
      </c>
      <c r="M4" s="43" t="s">
        <v>26</v>
      </c>
      <c r="N4" s="44" t="s">
        <v>31</v>
      </c>
      <c r="O4" s="43" t="s">
        <v>26</v>
      </c>
      <c r="P4" s="45" t="s">
        <v>32</v>
      </c>
    </row>
    <row r="5" spans="1:17" ht="21" customHeight="1" x14ac:dyDescent="0.2">
      <c r="A5" s="46"/>
      <c r="B5" s="47"/>
      <c r="C5" s="47"/>
      <c r="D5" s="47"/>
      <c r="E5" s="47"/>
      <c r="F5" s="48" t="s">
        <v>33</v>
      </c>
      <c r="G5" s="47"/>
      <c r="H5" s="47"/>
      <c r="I5" s="47"/>
      <c r="J5" s="47"/>
      <c r="K5" s="47"/>
      <c r="L5" s="48" t="s">
        <v>33</v>
      </c>
      <c r="M5" s="47"/>
      <c r="N5" s="48" t="s">
        <v>33</v>
      </c>
      <c r="O5" s="47"/>
      <c r="P5" s="49"/>
    </row>
    <row r="6" spans="1:17" ht="59.45" customHeight="1" thickBot="1" x14ac:dyDescent="0.25">
      <c r="A6" s="50"/>
      <c r="B6" s="51" t="s">
        <v>34</v>
      </c>
      <c r="C6" s="52" t="s">
        <v>35</v>
      </c>
      <c r="D6" s="52" t="s">
        <v>36</v>
      </c>
      <c r="E6" s="52" t="s">
        <v>35</v>
      </c>
      <c r="F6" s="52" t="s">
        <v>37</v>
      </c>
      <c r="G6" s="52" t="s">
        <v>35</v>
      </c>
      <c r="H6" s="52" t="s">
        <v>38</v>
      </c>
      <c r="I6" s="52" t="s">
        <v>35</v>
      </c>
      <c r="J6" s="52" t="s">
        <v>39</v>
      </c>
      <c r="K6" s="52" t="s">
        <v>35</v>
      </c>
      <c r="L6" s="52" t="s">
        <v>40</v>
      </c>
      <c r="M6" s="52" t="s">
        <v>35</v>
      </c>
      <c r="N6" s="52" t="s">
        <v>41</v>
      </c>
      <c r="O6" s="52" t="s">
        <v>35</v>
      </c>
      <c r="P6" s="53"/>
    </row>
    <row r="7" spans="1:17" ht="15.75" customHeight="1" x14ac:dyDescent="0.2">
      <c r="A7" s="15" t="s">
        <v>42</v>
      </c>
      <c r="B7" s="16">
        <v>154</v>
      </c>
      <c r="C7" s="17">
        <v>6.4</v>
      </c>
      <c r="D7" s="16">
        <v>714</v>
      </c>
      <c r="E7" s="17">
        <v>5.3</v>
      </c>
      <c r="F7" s="18">
        <v>2714</v>
      </c>
      <c r="G7" s="17">
        <v>3.5</v>
      </c>
      <c r="H7" s="16">
        <v>314162</v>
      </c>
      <c r="I7" s="17">
        <v>3.3</v>
      </c>
      <c r="J7" s="16">
        <v>499694</v>
      </c>
      <c r="K7" s="17">
        <v>2.4</v>
      </c>
      <c r="L7" s="18">
        <v>28898</v>
      </c>
      <c r="M7" s="17">
        <v>4.2</v>
      </c>
      <c r="N7" s="18">
        <v>10598</v>
      </c>
      <c r="O7" s="17">
        <v>4.0999999999999996</v>
      </c>
      <c r="P7" s="54" t="s">
        <v>43</v>
      </c>
    </row>
    <row r="8" spans="1:17" ht="15.75" customHeight="1" x14ac:dyDescent="0.2">
      <c r="A8" s="20" t="s">
        <v>44</v>
      </c>
      <c r="B8" s="21">
        <v>26</v>
      </c>
      <c r="C8" s="55">
        <v>1.1000000000000001</v>
      </c>
      <c r="D8" s="21">
        <v>202</v>
      </c>
      <c r="E8" s="55">
        <v>1.5</v>
      </c>
      <c r="F8" s="56">
        <v>873</v>
      </c>
      <c r="G8" s="55">
        <v>1.1000000000000001</v>
      </c>
      <c r="H8" s="21">
        <v>130996</v>
      </c>
      <c r="I8" s="55">
        <v>1.4</v>
      </c>
      <c r="J8" s="21">
        <v>96833</v>
      </c>
      <c r="K8" s="55">
        <v>0.5</v>
      </c>
      <c r="L8" s="56">
        <v>3897</v>
      </c>
      <c r="M8" s="55">
        <v>0.6</v>
      </c>
      <c r="N8" s="56">
        <v>1577</v>
      </c>
      <c r="O8" s="55">
        <v>0.6</v>
      </c>
      <c r="P8" s="57" t="s">
        <v>45</v>
      </c>
      <c r="Q8" s="38"/>
    </row>
    <row r="9" spans="1:17" ht="15.75" customHeight="1" x14ac:dyDescent="0.2">
      <c r="A9" s="25" t="s">
        <v>46</v>
      </c>
      <c r="B9" s="26">
        <v>318</v>
      </c>
      <c r="C9" s="17">
        <v>13.1</v>
      </c>
      <c r="D9" s="26">
        <v>1498</v>
      </c>
      <c r="E9" s="17">
        <v>11</v>
      </c>
      <c r="F9" s="18">
        <v>10918</v>
      </c>
      <c r="G9" s="17">
        <v>14.2</v>
      </c>
      <c r="H9" s="26">
        <v>2764559</v>
      </c>
      <c r="I9" s="17">
        <v>29</v>
      </c>
      <c r="J9" s="26">
        <v>2632434</v>
      </c>
      <c r="K9" s="17">
        <v>12.9</v>
      </c>
      <c r="L9" s="18">
        <v>156253</v>
      </c>
      <c r="M9" s="17">
        <v>22.5</v>
      </c>
      <c r="N9" s="18">
        <v>44287</v>
      </c>
      <c r="O9" s="17">
        <v>17.100000000000001</v>
      </c>
      <c r="P9" s="58" t="s">
        <v>47</v>
      </c>
      <c r="Q9" s="38"/>
    </row>
    <row r="10" spans="1:17" ht="15.75" customHeight="1" x14ac:dyDescent="0.2">
      <c r="A10" s="20" t="s">
        <v>48</v>
      </c>
      <c r="B10" s="21">
        <v>27</v>
      </c>
      <c r="C10" s="55">
        <v>1.1000000000000001</v>
      </c>
      <c r="D10" s="21">
        <v>125</v>
      </c>
      <c r="E10" s="55">
        <v>0.9</v>
      </c>
      <c r="F10" s="56">
        <v>391</v>
      </c>
      <c r="G10" s="55">
        <v>0.5</v>
      </c>
      <c r="H10" s="21">
        <v>157373</v>
      </c>
      <c r="I10" s="55">
        <v>1.6</v>
      </c>
      <c r="J10" s="21">
        <v>197782</v>
      </c>
      <c r="K10" s="55">
        <v>1</v>
      </c>
      <c r="L10" s="56">
        <v>2801</v>
      </c>
      <c r="M10" s="55">
        <v>0.4</v>
      </c>
      <c r="N10" s="56">
        <v>1146</v>
      </c>
      <c r="O10" s="55">
        <v>4.4000000000000004</v>
      </c>
      <c r="P10" s="57" t="s">
        <v>49</v>
      </c>
      <c r="Q10" s="38"/>
    </row>
    <row r="11" spans="1:17" ht="15.75" customHeight="1" x14ac:dyDescent="0.2">
      <c r="A11" s="25" t="s">
        <v>50</v>
      </c>
      <c r="B11" s="26">
        <v>461</v>
      </c>
      <c r="C11" s="17">
        <v>19.100000000000001</v>
      </c>
      <c r="D11" s="26">
        <v>3188</v>
      </c>
      <c r="E11" s="17">
        <v>23.5</v>
      </c>
      <c r="F11" s="18">
        <v>19346</v>
      </c>
      <c r="G11" s="17">
        <v>25.1</v>
      </c>
      <c r="H11" s="26">
        <v>1688379</v>
      </c>
      <c r="I11" s="17">
        <v>17.7</v>
      </c>
      <c r="J11" s="26">
        <v>3708227</v>
      </c>
      <c r="K11" s="17">
        <v>18.100000000000001</v>
      </c>
      <c r="L11" s="18">
        <v>141170</v>
      </c>
      <c r="M11" s="17">
        <v>20.3</v>
      </c>
      <c r="N11" s="18">
        <v>74477</v>
      </c>
      <c r="O11" s="17">
        <v>28.7</v>
      </c>
      <c r="P11" s="58" t="s">
        <v>51</v>
      </c>
      <c r="Q11" s="38"/>
    </row>
    <row r="12" spans="1:17" ht="15.75" customHeight="1" x14ac:dyDescent="0.2">
      <c r="A12" s="20" t="s">
        <v>52</v>
      </c>
      <c r="B12" s="21">
        <v>3</v>
      </c>
      <c r="C12" s="55">
        <v>0.1</v>
      </c>
      <c r="D12" s="21">
        <v>7</v>
      </c>
      <c r="E12" s="55">
        <v>0.1</v>
      </c>
      <c r="F12" s="56">
        <v>7</v>
      </c>
      <c r="G12" s="55">
        <v>0</v>
      </c>
      <c r="H12" s="21">
        <v>1123</v>
      </c>
      <c r="I12" s="55">
        <v>0</v>
      </c>
      <c r="J12" s="21">
        <v>1239</v>
      </c>
      <c r="K12" s="55">
        <v>0</v>
      </c>
      <c r="L12" s="56">
        <v>44</v>
      </c>
      <c r="M12" s="55">
        <v>0</v>
      </c>
      <c r="N12" s="56">
        <v>37</v>
      </c>
      <c r="O12" s="55">
        <v>0</v>
      </c>
      <c r="P12" s="57" t="s">
        <v>53</v>
      </c>
      <c r="Q12" s="38"/>
    </row>
    <row r="13" spans="1:17" ht="15.75" customHeight="1" x14ac:dyDescent="0.2">
      <c r="A13" s="25" t="s">
        <v>54</v>
      </c>
      <c r="B13" s="26">
        <v>7</v>
      </c>
      <c r="C13" s="17">
        <v>0.3</v>
      </c>
      <c r="D13" s="26">
        <v>118</v>
      </c>
      <c r="E13" s="17">
        <v>0.9</v>
      </c>
      <c r="F13" s="18">
        <v>724</v>
      </c>
      <c r="G13" s="17">
        <v>0.9</v>
      </c>
      <c r="H13" s="26">
        <v>23959</v>
      </c>
      <c r="I13" s="17">
        <v>0.3</v>
      </c>
      <c r="J13" s="26">
        <v>23959</v>
      </c>
      <c r="K13" s="17">
        <v>0.1</v>
      </c>
      <c r="L13" s="18">
        <v>1105</v>
      </c>
      <c r="M13" s="17">
        <v>0.2</v>
      </c>
      <c r="N13" s="18">
        <v>441</v>
      </c>
      <c r="O13" s="17">
        <v>0.2</v>
      </c>
      <c r="P13" s="58" t="s">
        <v>55</v>
      </c>
      <c r="Q13" s="38"/>
    </row>
    <row r="14" spans="1:17" ht="15.75" customHeight="1" x14ac:dyDescent="0.2">
      <c r="A14" s="20" t="s">
        <v>56</v>
      </c>
      <c r="B14" s="21">
        <v>393</v>
      </c>
      <c r="C14" s="55">
        <v>16.3</v>
      </c>
      <c r="D14" s="21">
        <v>2360</v>
      </c>
      <c r="E14" s="55">
        <v>17.399999999999999</v>
      </c>
      <c r="F14" s="56">
        <v>13077</v>
      </c>
      <c r="G14" s="55">
        <v>17</v>
      </c>
      <c r="H14" s="21">
        <v>1011528</v>
      </c>
      <c r="I14" s="55">
        <v>10.6</v>
      </c>
      <c r="J14" s="21">
        <v>4177948</v>
      </c>
      <c r="K14" s="55">
        <v>20.399999999999999</v>
      </c>
      <c r="L14" s="56">
        <v>142217</v>
      </c>
      <c r="M14" s="55">
        <v>20.399999999999999</v>
      </c>
      <c r="N14" s="56">
        <v>51313</v>
      </c>
      <c r="O14" s="55">
        <v>19.8</v>
      </c>
      <c r="P14" s="57" t="s">
        <v>57</v>
      </c>
      <c r="Q14" s="38"/>
    </row>
    <row r="15" spans="1:17" ht="15.75" customHeight="1" x14ac:dyDescent="0.2">
      <c r="A15" s="25" t="s">
        <v>58</v>
      </c>
      <c r="B15" s="26">
        <v>6</v>
      </c>
      <c r="C15" s="17">
        <v>0.2</v>
      </c>
      <c r="D15" s="26">
        <v>29</v>
      </c>
      <c r="E15" s="17">
        <v>0.2</v>
      </c>
      <c r="F15" s="18">
        <v>124</v>
      </c>
      <c r="G15" s="17">
        <v>0.2</v>
      </c>
      <c r="H15" s="26">
        <v>40414</v>
      </c>
      <c r="I15" s="17">
        <v>0.4</v>
      </c>
      <c r="J15" s="26">
        <v>42114</v>
      </c>
      <c r="K15" s="17">
        <v>0.2</v>
      </c>
      <c r="L15" s="18">
        <v>889</v>
      </c>
      <c r="M15" s="17">
        <v>0.1</v>
      </c>
      <c r="N15" s="18">
        <v>204</v>
      </c>
      <c r="O15" s="17">
        <v>0.1</v>
      </c>
      <c r="P15" s="58" t="s">
        <v>59</v>
      </c>
      <c r="Q15" s="38"/>
    </row>
    <row r="16" spans="1:17" ht="15.75" customHeight="1" x14ac:dyDescent="0.2">
      <c r="A16" s="20" t="s">
        <v>60</v>
      </c>
      <c r="B16" s="21">
        <v>644</v>
      </c>
      <c r="C16" s="55">
        <v>26.6</v>
      </c>
      <c r="D16" s="21">
        <v>2754</v>
      </c>
      <c r="E16" s="55">
        <v>20.3</v>
      </c>
      <c r="F16" s="56">
        <v>12658</v>
      </c>
      <c r="G16" s="55">
        <v>16.5</v>
      </c>
      <c r="H16" s="21">
        <v>1900362</v>
      </c>
      <c r="I16" s="55">
        <v>19.899999999999999</v>
      </c>
      <c r="J16" s="21">
        <v>5334089</v>
      </c>
      <c r="K16" s="55">
        <v>26.1</v>
      </c>
      <c r="L16" s="56">
        <v>105668</v>
      </c>
      <c r="M16" s="55">
        <v>15.2</v>
      </c>
      <c r="N16" s="56">
        <v>39633</v>
      </c>
      <c r="O16" s="55">
        <v>15.3</v>
      </c>
      <c r="P16" s="57" t="s">
        <v>61</v>
      </c>
      <c r="Q16" s="38"/>
    </row>
    <row r="17" spans="1:17" ht="15.75" customHeight="1" x14ac:dyDescent="0.2">
      <c r="A17" s="25" t="s">
        <v>62</v>
      </c>
      <c r="B17" s="26">
        <v>12</v>
      </c>
      <c r="C17" s="17">
        <v>0.5</v>
      </c>
      <c r="D17" s="26">
        <v>28</v>
      </c>
      <c r="E17" s="17">
        <v>0.2</v>
      </c>
      <c r="F17" s="18">
        <v>41</v>
      </c>
      <c r="G17" s="17">
        <v>0.1</v>
      </c>
      <c r="H17" s="26">
        <v>7257</v>
      </c>
      <c r="I17" s="17">
        <v>0.1</v>
      </c>
      <c r="J17" s="26">
        <v>32935</v>
      </c>
      <c r="K17" s="17">
        <v>0.2</v>
      </c>
      <c r="L17" s="18">
        <v>499</v>
      </c>
      <c r="M17" s="17">
        <v>0.1</v>
      </c>
      <c r="N17" s="18">
        <v>97</v>
      </c>
      <c r="O17" s="17">
        <v>0</v>
      </c>
      <c r="P17" s="58" t="s">
        <v>63</v>
      </c>
      <c r="Q17" s="38"/>
    </row>
    <row r="18" spans="1:17" ht="15.75" customHeight="1" x14ac:dyDescent="0.2">
      <c r="A18" s="20" t="s">
        <v>64</v>
      </c>
      <c r="B18" s="21">
        <v>10</v>
      </c>
      <c r="C18" s="55">
        <v>0.4</v>
      </c>
      <c r="D18" s="21">
        <v>20</v>
      </c>
      <c r="E18" s="55">
        <v>0.1</v>
      </c>
      <c r="F18" s="56">
        <v>51</v>
      </c>
      <c r="G18" s="55">
        <v>0.1</v>
      </c>
      <c r="H18" s="21">
        <v>6892</v>
      </c>
      <c r="I18" s="55">
        <v>0.1</v>
      </c>
      <c r="J18" s="21">
        <v>66159</v>
      </c>
      <c r="K18" s="55">
        <v>0.3</v>
      </c>
      <c r="L18" s="56">
        <v>1846</v>
      </c>
      <c r="M18" s="55">
        <v>0.3</v>
      </c>
      <c r="N18" s="56">
        <v>103</v>
      </c>
      <c r="O18" s="55">
        <v>0</v>
      </c>
      <c r="P18" s="57" t="s">
        <v>65</v>
      </c>
      <c r="Q18" s="38"/>
    </row>
    <row r="19" spans="1:17" ht="15.75" customHeight="1" x14ac:dyDescent="0.2">
      <c r="A19" s="25" t="s">
        <v>66</v>
      </c>
      <c r="B19" s="26">
        <v>278</v>
      </c>
      <c r="C19" s="17">
        <v>11.5</v>
      </c>
      <c r="D19" s="26">
        <v>1596</v>
      </c>
      <c r="E19" s="17">
        <v>11.8</v>
      </c>
      <c r="F19" s="18">
        <v>7884</v>
      </c>
      <c r="G19" s="17">
        <v>10.3</v>
      </c>
      <c r="H19" s="26">
        <v>1167697</v>
      </c>
      <c r="I19" s="17">
        <v>12.2</v>
      </c>
      <c r="J19" s="26">
        <v>3208499</v>
      </c>
      <c r="K19" s="17">
        <v>15.7</v>
      </c>
      <c r="L19" s="18">
        <v>75420</v>
      </c>
      <c r="M19" s="17">
        <v>10.8</v>
      </c>
      <c r="N19" s="18">
        <v>13942</v>
      </c>
      <c r="O19" s="17">
        <v>5.3</v>
      </c>
      <c r="P19" s="58" t="s">
        <v>67</v>
      </c>
      <c r="Q19" s="38"/>
    </row>
    <row r="20" spans="1:17" ht="15.75" customHeight="1" x14ac:dyDescent="0.2">
      <c r="A20" s="20" t="s">
        <v>68</v>
      </c>
      <c r="B20" s="21">
        <v>6</v>
      </c>
      <c r="C20" s="55">
        <v>0.2</v>
      </c>
      <c r="D20" s="21">
        <v>21</v>
      </c>
      <c r="E20" s="55">
        <v>0.2</v>
      </c>
      <c r="F20" s="56">
        <v>63</v>
      </c>
      <c r="G20" s="55">
        <v>0.1</v>
      </c>
      <c r="H20" s="21">
        <v>16719</v>
      </c>
      <c r="I20" s="55">
        <v>0.2</v>
      </c>
      <c r="J20" s="21">
        <v>25448</v>
      </c>
      <c r="K20" s="55">
        <v>0.1</v>
      </c>
      <c r="L20" s="56">
        <v>730</v>
      </c>
      <c r="M20" s="55">
        <v>0.1</v>
      </c>
      <c r="N20" s="56">
        <v>229</v>
      </c>
      <c r="O20" s="55">
        <v>0.1</v>
      </c>
      <c r="P20" s="57" t="s">
        <v>69</v>
      </c>
      <c r="Q20" s="38"/>
    </row>
    <row r="21" spans="1:17" ht="15.75" customHeight="1" x14ac:dyDescent="0.2">
      <c r="A21" s="25" t="s">
        <v>70</v>
      </c>
      <c r="B21" s="26">
        <v>2</v>
      </c>
      <c r="C21" s="17">
        <v>0.1</v>
      </c>
      <c r="D21" s="26">
        <v>20</v>
      </c>
      <c r="E21" s="17">
        <v>0.1</v>
      </c>
      <c r="F21" s="18">
        <v>107</v>
      </c>
      <c r="G21" s="17">
        <v>0.1</v>
      </c>
      <c r="H21" s="26">
        <v>6364</v>
      </c>
      <c r="I21" s="17">
        <v>0.1</v>
      </c>
      <c r="J21" s="26">
        <v>14705</v>
      </c>
      <c r="K21" s="17">
        <v>0.1</v>
      </c>
      <c r="L21" s="18">
        <v>874</v>
      </c>
      <c r="M21" s="17">
        <v>0.1</v>
      </c>
      <c r="N21" s="18">
        <v>459</v>
      </c>
      <c r="O21" s="17">
        <v>0.2</v>
      </c>
      <c r="P21" s="58" t="s">
        <v>71</v>
      </c>
      <c r="Q21" s="38"/>
    </row>
    <row r="22" spans="1:17" ht="15.75" customHeight="1" x14ac:dyDescent="0.2">
      <c r="A22" s="20" t="s">
        <v>72</v>
      </c>
      <c r="B22" s="21">
        <v>11</v>
      </c>
      <c r="C22" s="55">
        <v>0.5</v>
      </c>
      <c r="D22" s="21">
        <v>68</v>
      </c>
      <c r="E22" s="55">
        <v>0.5</v>
      </c>
      <c r="F22" s="56">
        <v>253</v>
      </c>
      <c r="G22" s="55">
        <v>0.3</v>
      </c>
      <c r="H22" s="21">
        <v>29825</v>
      </c>
      <c r="I22" s="55">
        <v>0.3</v>
      </c>
      <c r="J22" s="21">
        <v>71346</v>
      </c>
      <c r="K22" s="55">
        <v>0.3</v>
      </c>
      <c r="L22" s="56">
        <v>2328</v>
      </c>
      <c r="M22" s="55">
        <v>0.3</v>
      </c>
      <c r="N22" s="56">
        <v>391</v>
      </c>
      <c r="O22" s="55">
        <v>0.1</v>
      </c>
      <c r="P22" s="57" t="s">
        <v>73</v>
      </c>
      <c r="Q22" s="38"/>
    </row>
    <row r="23" spans="1:17" ht="15.75" customHeight="1" x14ac:dyDescent="0.2">
      <c r="A23" s="25" t="s">
        <v>74</v>
      </c>
      <c r="B23" s="26">
        <v>9</v>
      </c>
      <c r="C23" s="17">
        <v>0.4</v>
      </c>
      <c r="D23" s="26">
        <v>26</v>
      </c>
      <c r="E23" s="17">
        <v>0.2</v>
      </c>
      <c r="F23" s="18">
        <v>79</v>
      </c>
      <c r="G23" s="17">
        <v>0.1</v>
      </c>
      <c r="H23" s="26">
        <v>18140</v>
      </c>
      <c r="I23" s="17">
        <v>0.2</v>
      </c>
      <c r="J23" s="26">
        <v>22260</v>
      </c>
      <c r="K23" s="17">
        <v>0.1</v>
      </c>
      <c r="L23" s="18">
        <v>503</v>
      </c>
      <c r="M23" s="17">
        <v>0.1</v>
      </c>
      <c r="N23" s="18">
        <v>160</v>
      </c>
      <c r="O23" s="17">
        <v>0.1</v>
      </c>
      <c r="P23" s="58" t="s">
        <v>75</v>
      </c>
      <c r="Q23" s="38"/>
    </row>
    <row r="24" spans="1:17" ht="15.75" customHeight="1" x14ac:dyDescent="0.2">
      <c r="A24" s="20" t="s">
        <v>76</v>
      </c>
      <c r="B24" s="21">
        <v>51</v>
      </c>
      <c r="C24" s="55">
        <v>2.1</v>
      </c>
      <c r="D24" s="21">
        <v>781</v>
      </c>
      <c r="E24" s="55">
        <v>5.8</v>
      </c>
      <c r="F24" s="56">
        <v>7630</v>
      </c>
      <c r="G24" s="55">
        <v>9.9</v>
      </c>
      <c r="H24" s="21">
        <v>248823</v>
      </c>
      <c r="I24" s="55">
        <v>2.6</v>
      </c>
      <c r="J24" s="21">
        <v>305063</v>
      </c>
      <c r="K24" s="55">
        <v>1.5</v>
      </c>
      <c r="L24" s="56">
        <v>30079</v>
      </c>
      <c r="M24" s="55">
        <v>4.3</v>
      </c>
      <c r="N24" s="56">
        <v>10061</v>
      </c>
      <c r="O24" s="55">
        <v>3.9</v>
      </c>
      <c r="P24" s="57" t="s">
        <v>77</v>
      </c>
      <c r="Q24" s="38"/>
    </row>
    <row r="25" spans="1:17" s="5" customFormat="1" ht="15.75" customHeight="1" thickBot="1" x14ac:dyDescent="0.25">
      <c r="A25" s="59" t="s">
        <v>78</v>
      </c>
      <c r="B25" s="60">
        <v>2418</v>
      </c>
      <c r="C25" s="60">
        <v>100.00000000000001</v>
      </c>
      <c r="D25" s="60">
        <v>13555</v>
      </c>
      <c r="E25" s="60">
        <v>100</v>
      </c>
      <c r="F25" s="60">
        <v>76940</v>
      </c>
      <c r="G25" s="60">
        <v>99.999999999999972</v>
      </c>
      <c r="H25" s="60">
        <v>9534572</v>
      </c>
      <c r="I25" s="60">
        <v>99.999999999999972</v>
      </c>
      <c r="J25" s="60">
        <v>20460734</v>
      </c>
      <c r="K25" s="60">
        <v>100</v>
      </c>
      <c r="L25" s="60">
        <v>695221</v>
      </c>
      <c r="M25" s="60">
        <v>99.999999999999957</v>
      </c>
      <c r="N25" s="60">
        <f>SUM(N7:N24)</f>
        <v>249155</v>
      </c>
      <c r="O25" s="60">
        <v>99.999999999999986</v>
      </c>
      <c r="P25" s="61" t="s">
        <v>79</v>
      </c>
    </row>
    <row r="27" spans="1:17" ht="15.75" customHeight="1" x14ac:dyDescent="0.2">
      <c r="N27" s="38"/>
    </row>
    <row r="28" spans="1:17" ht="15.75" customHeight="1" x14ac:dyDescent="0.2">
      <c r="L28" s="38"/>
      <c r="N28" s="38"/>
    </row>
    <row r="29" spans="1:17" ht="15.75" customHeight="1" x14ac:dyDescent="0.2">
      <c r="B29" s="38"/>
      <c r="F29" s="38"/>
    </row>
    <row r="30" spans="1:17" ht="15.75" customHeight="1" x14ac:dyDescent="0.2">
      <c r="B30" s="38"/>
    </row>
    <row r="31" spans="1:17" ht="15.75" customHeight="1" x14ac:dyDescent="0.2">
      <c r="B31" s="38"/>
    </row>
    <row r="32" spans="1:17" ht="15.75" customHeight="1" x14ac:dyDescent="0.2">
      <c r="B32" s="38"/>
    </row>
    <row r="33" spans="2:2" ht="15.75" customHeight="1" x14ac:dyDescent="0.2">
      <c r="B33" s="38"/>
    </row>
    <row r="34" spans="2:2" ht="15.75" customHeight="1" x14ac:dyDescent="0.2">
      <c r="B34" s="38"/>
    </row>
    <row r="35" spans="2:2" ht="15.75" customHeight="1" x14ac:dyDescent="0.2">
      <c r="B35" s="38"/>
    </row>
    <row r="36" spans="2:2" ht="15.75" customHeight="1" x14ac:dyDescent="0.2">
      <c r="B36" s="38"/>
    </row>
    <row r="37" spans="2:2" ht="15.75" customHeight="1" x14ac:dyDescent="0.2">
      <c r="B37" s="38"/>
    </row>
    <row r="38" spans="2:2" ht="15.75" customHeight="1" x14ac:dyDescent="0.2">
      <c r="B38" s="38"/>
    </row>
    <row r="39" spans="2:2" ht="15.75" customHeight="1" x14ac:dyDescent="0.2">
      <c r="B39" s="38"/>
    </row>
    <row r="40" spans="2:2" ht="15.75" customHeight="1" x14ac:dyDescent="0.2">
      <c r="B40" s="38"/>
    </row>
    <row r="41" spans="2:2" ht="15.75" customHeight="1" x14ac:dyDescent="0.2">
      <c r="B41" s="38"/>
    </row>
    <row r="46" spans="2:2" ht="15.75" customHeight="1" x14ac:dyDescent="0.2">
      <c r="B46" s="37"/>
    </row>
  </sheetData>
  <mergeCells count="17">
    <mergeCell ref="P4:P6"/>
    <mergeCell ref="H4:H5"/>
    <mergeCell ref="I4:I5"/>
    <mergeCell ref="J4:J5"/>
    <mergeCell ref="K4:K5"/>
    <mergeCell ref="M4:M5"/>
    <mergeCell ref="O4:O5"/>
    <mergeCell ref="A1:P1"/>
    <mergeCell ref="A2:P2"/>
    <mergeCell ref="A3:B3"/>
    <mergeCell ref="O3:P3"/>
    <mergeCell ref="A4:A6"/>
    <mergeCell ref="B4:B5"/>
    <mergeCell ref="C4:C5"/>
    <mergeCell ref="D4:D5"/>
    <mergeCell ref="E4:E5"/>
    <mergeCell ref="G4:G5"/>
  </mergeCells>
  <printOptions horizontalCentered="1"/>
  <pageMargins left="0.196850393700787" right="0.43307086614173201" top="0.74803149606299202" bottom="0.74803149606299202" header="0.5" footer="0.5"/>
  <pageSetup paperSize="9" firstPageNumber="5" fitToWidth="0" fitToHeight="0" orientation="landscape" useFirstPageNumber="1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CC"/>
  </sheetPr>
  <dimension ref="A1:M147"/>
  <sheetViews>
    <sheetView rightToLeft="1" zoomScaleNormal="100" workbookViewId="0">
      <selection activeCell="K3" sqref="K3:M3"/>
    </sheetView>
  </sheetViews>
  <sheetFormatPr defaultColWidth="9.125" defaultRowHeight="12.75" x14ac:dyDescent="0.2"/>
  <cols>
    <col min="1" max="1" width="4.25" style="118" customWidth="1"/>
    <col min="2" max="2" width="4.125" style="118" customWidth="1"/>
    <col min="3" max="3" width="4.875" style="115" customWidth="1"/>
    <col min="4" max="4" width="7.375" style="115" customWidth="1"/>
    <col min="5" max="5" width="9" style="115" customWidth="1"/>
    <col min="6" max="6" width="7.375" style="115" customWidth="1"/>
    <col min="7" max="7" width="6.875" style="115" customWidth="1"/>
    <col min="8" max="8" width="7.75" style="115" customWidth="1"/>
    <col min="9" max="9" width="8.25" style="115" customWidth="1"/>
    <col min="10" max="10" width="5.875" style="115" customWidth="1"/>
    <col min="11" max="11" width="6.75" style="119" customWidth="1"/>
    <col min="12" max="12" width="4" style="120" customWidth="1"/>
    <col min="13" max="13" width="3.875" style="118" customWidth="1"/>
    <col min="14" max="16384" width="9.125" style="2"/>
  </cols>
  <sheetData>
    <row r="1" spans="1:13" ht="27" customHeight="1" x14ac:dyDescent="0.2">
      <c r="A1" s="63" t="s">
        <v>80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9.45" customHeight="1" x14ac:dyDescent="0.2">
      <c r="A2" s="64" t="s">
        <v>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19.7" customHeight="1" thickBot="1" x14ac:dyDescent="0.25">
      <c r="A3" s="65"/>
      <c r="B3" s="65"/>
      <c r="C3" s="65"/>
      <c r="D3" s="66"/>
      <c r="E3" s="67"/>
      <c r="F3" s="67"/>
      <c r="G3" s="67"/>
      <c r="H3" s="67"/>
      <c r="I3" s="67"/>
      <c r="J3" s="67"/>
      <c r="K3" s="68"/>
      <c r="L3" s="68"/>
      <c r="M3" s="68"/>
    </row>
    <row r="4" spans="1:13" ht="39" customHeight="1" x14ac:dyDescent="0.2">
      <c r="A4" s="69" t="s">
        <v>82</v>
      </c>
      <c r="B4" s="70" t="s">
        <v>83</v>
      </c>
      <c r="C4" s="71" t="s">
        <v>84</v>
      </c>
      <c r="D4" s="72" t="s">
        <v>85</v>
      </c>
      <c r="E4" s="72" t="s">
        <v>86</v>
      </c>
      <c r="F4" s="72" t="s">
        <v>87</v>
      </c>
      <c r="G4" s="72" t="s">
        <v>88</v>
      </c>
      <c r="H4" s="72" t="s">
        <v>89</v>
      </c>
      <c r="I4" s="72" t="s">
        <v>90</v>
      </c>
      <c r="J4" s="72" t="s">
        <v>78</v>
      </c>
      <c r="K4" s="73" t="s">
        <v>91</v>
      </c>
      <c r="L4" s="74" t="s">
        <v>92</v>
      </c>
      <c r="M4" s="75" t="s">
        <v>32</v>
      </c>
    </row>
    <row r="5" spans="1:13" ht="43.35" customHeight="1" thickBot="1" x14ac:dyDescent="0.25">
      <c r="A5" s="76"/>
      <c r="B5" s="77"/>
      <c r="C5" s="78"/>
      <c r="D5" s="79" t="s">
        <v>93</v>
      </c>
      <c r="E5" s="79" t="s">
        <v>94</v>
      </c>
      <c r="F5" s="79" t="s">
        <v>95</v>
      </c>
      <c r="G5" s="79" t="s">
        <v>96</v>
      </c>
      <c r="H5" s="79" t="s">
        <v>97</v>
      </c>
      <c r="I5" s="79" t="s">
        <v>98</v>
      </c>
      <c r="J5" s="79" t="s">
        <v>79</v>
      </c>
      <c r="K5" s="80"/>
      <c r="L5" s="81"/>
      <c r="M5" s="82"/>
    </row>
    <row r="6" spans="1:13" ht="26.25" customHeight="1" x14ac:dyDescent="0.2">
      <c r="A6" s="83" t="s">
        <v>42</v>
      </c>
      <c r="B6" s="84" t="s">
        <v>99</v>
      </c>
      <c r="C6" s="85" t="s">
        <v>100</v>
      </c>
      <c r="D6" s="86">
        <v>1</v>
      </c>
      <c r="E6" s="86">
        <v>19</v>
      </c>
      <c r="F6" s="86">
        <v>10</v>
      </c>
      <c r="G6" s="86">
        <v>16</v>
      </c>
      <c r="H6" s="86">
        <v>10</v>
      </c>
      <c r="I6" s="86">
        <v>42</v>
      </c>
      <c r="J6" s="86">
        <f>SUM(D6:I6)</f>
        <v>98</v>
      </c>
      <c r="K6" s="87" t="s">
        <v>101</v>
      </c>
      <c r="L6" s="88" t="s">
        <v>102</v>
      </c>
      <c r="M6" s="89" t="s">
        <v>43</v>
      </c>
    </row>
    <row r="7" spans="1:13" ht="26.25" customHeight="1" x14ac:dyDescent="0.2">
      <c r="A7" s="90"/>
      <c r="B7" s="91"/>
      <c r="C7" s="92" t="s">
        <v>103</v>
      </c>
      <c r="D7" s="93">
        <v>1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f>SUM(D7:I7)</f>
        <v>1</v>
      </c>
      <c r="K7" s="94" t="s">
        <v>104</v>
      </c>
      <c r="L7" s="95"/>
      <c r="M7" s="96"/>
    </row>
    <row r="8" spans="1:13" ht="26.25" customHeight="1" x14ac:dyDescent="0.2">
      <c r="A8" s="90"/>
      <c r="B8" s="91"/>
      <c r="C8" s="97" t="s">
        <v>105</v>
      </c>
      <c r="D8" s="97">
        <f>SUM(D6:D7)</f>
        <v>2</v>
      </c>
      <c r="E8" s="97">
        <f t="shared" ref="E8:J8" si="0">SUM(E6:E7)</f>
        <v>19</v>
      </c>
      <c r="F8" s="97">
        <f t="shared" si="0"/>
        <v>10</v>
      </c>
      <c r="G8" s="97">
        <f t="shared" si="0"/>
        <v>16</v>
      </c>
      <c r="H8" s="97">
        <f t="shared" si="0"/>
        <v>10</v>
      </c>
      <c r="I8" s="97">
        <f t="shared" si="0"/>
        <v>42</v>
      </c>
      <c r="J8" s="97">
        <f t="shared" si="0"/>
        <v>99</v>
      </c>
      <c r="K8" s="98" t="s">
        <v>79</v>
      </c>
      <c r="L8" s="99"/>
      <c r="M8" s="96"/>
    </row>
    <row r="9" spans="1:13" ht="26.25" customHeight="1" x14ac:dyDescent="0.2">
      <c r="A9" s="90"/>
      <c r="B9" s="91" t="s">
        <v>106</v>
      </c>
      <c r="C9" s="92" t="s">
        <v>100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4" t="s">
        <v>101</v>
      </c>
      <c r="L9" s="100" t="s">
        <v>107</v>
      </c>
      <c r="M9" s="96"/>
    </row>
    <row r="10" spans="1:13" ht="26.25" customHeight="1" x14ac:dyDescent="0.2">
      <c r="A10" s="90"/>
      <c r="B10" s="91"/>
      <c r="C10" s="97" t="s">
        <v>105</v>
      </c>
      <c r="D10" s="97">
        <f>SUM(D9)</f>
        <v>0</v>
      </c>
      <c r="E10" s="97">
        <f t="shared" ref="E10:J10" si="1">SUM(E9)</f>
        <v>0</v>
      </c>
      <c r="F10" s="97">
        <f t="shared" si="1"/>
        <v>0</v>
      </c>
      <c r="G10" s="97">
        <f t="shared" si="1"/>
        <v>0</v>
      </c>
      <c r="H10" s="97">
        <f t="shared" si="1"/>
        <v>0</v>
      </c>
      <c r="I10" s="97">
        <f t="shared" si="1"/>
        <v>0</v>
      </c>
      <c r="J10" s="97">
        <f t="shared" si="1"/>
        <v>0</v>
      </c>
      <c r="K10" s="98" t="s">
        <v>79</v>
      </c>
      <c r="L10" s="100"/>
      <c r="M10" s="96"/>
    </row>
    <row r="11" spans="1:13" ht="26.25" customHeight="1" x14ac:dyDescent="0.2">
      <c r="A11" s="90"/>
      <c r="B11" s="91" t="s">
        <v>108</v>
      </c>
      <c r="C11" s="92" t="s">
        <v>100</v>
      </c>
      <c r="D11" s="93">
        <v>0</v>
      </c>
      <c r="E11" s="93">
        <v>3</v>
      </c>
      <c r="F11" s="93">
        <v>8</v>
      </c>
      <c r="G11" s="93">
        <v>3</v>
      </c>
      <c r="H11" s="93">
        <v>14</v>
      </c>
      <c r="I11" s="93">
        <v>23</v>
      </c>
      <c r="J11" s="93">
        <f>SUM(D11:I11)</f>
        <v>51</v>
      </c>
      <c r="K11" s="94" t="s">
        <v>101</v>
      </c>
      <c r="L11" s="95" t="s">
        <v>109</v>
      </c>
      <c r="M11" s="96"/>
    </row>
    <row r="12" spans="1:13" ht="26.25" customHeight="1" x14ac:dyDescent="0.2">
      <c r="A12" s="90"/>
      <c r="B12" s="91"/>
      <c r="C12" s="97" t="s">
        <v>105</v>
      </c>
      <c r="D12" s="97">
        <f>SUM(D11)</f>
        <v>0</v>
      </c>
      <c r="E12" s="97">
        <f t="shared" ref="E12:J12" si="2">SUM(E11)</f>
        <v>3</v>
      </c>
      <c r="F12" s="97">
        <f t="shared" si="2"/>
        <v>8</v>
      </c>
      <c r="G12" s="97">
        <f t="shared" si="2"/>
        <v>3</v>
      </c>
      <c r="H12" s="97">
        <f t="shared" si="2"/>
        <v>14</v>
      </c>
      <c r="I12" s="97">
        <f t="shared" si="2"/>
        <v>23</v>
      </c>
      <c r="J12" s="97">
        <f t="shared" si="2"/>
        <v>51</v>
      </c>
      <c r="K12" s="98" t="s">
        <v>79</v>
      </c>
      <c r="L12" s="95"/>
      <c r="M12" s="96"/>
    </row>
    <row r="13" spans="1:13" ht="37.9" customHeight="1" x14ac:dyDescent="0.2">
      <c r="A13" s="90"/>
      <c r="B13" s="91" t="s">
        <v>110</v>
      </c>
      <c r="C13" s="92" t="s">
        <v>100</v>
      </c>
      <c r="D13" s="93">
        <v>0</v>
      </c>
      <c r="E13" s="93">
        <v>0</v>
      </c>
      <c r="F13" s="93">
        <v>4</v>
      </c>
      <c r="G13" s="93">
        <v>0</v>
      </c>
      <c r="H13" s="93">
        <v>0</v>
      </c>
      <c r="I13" s="93">
        <v>0</v>
      </c>
      <c r="J13" s="93">
        <f>SUM(D13:I13)</f>
        <v>4</v>
      </c>
      <c r="K13" s="94" t="s">
        <v>101</v>
      </c>
      <c r="L13" s="100" t="s">
        <v>111</v>
      </c>
      <c r="M13" s="96"/>
    </row>
    <row r="14" spans="1:13" ht="37.9" customHeight="1" x14ac:dyDescent="0.2">
      <c r="A14" s="90"/>
      <c r="B14" s="91"/>
      <c r="C14" s="97" t="s">
        <v>105</v>
      </c>
      <c r="D14" s="97">
        <f>SUM(D13)</f>
        <v>0</v>
      </c>
      <c r="E14" s="97">
        <f t="shared" ref="E14:J14" si="3">SUM(E13)</f>
        <v>0</v>
      </c>
      <c r="F14" s="97">
        <f t="shared" si="3"/>
        <v>4</v>
      </c>
      <c r="G14" s="97">
        <f t="shared" si="3"/>
        <v>0</v>
      </c>
      <c r="H14" s="97">
        <f t="shared" si="3"/>
        <v>0</v>
      </c>
      <c r="I14" s="97">
        <f t="shared" si="3"/>
        <v>0</v>
      </c>
      <c r="J14" s="97">
        <f t="shared" si="3"/>
        <v>4</v>
      </c>
      <c r="K14" s="98" t="s">
        <v>79</v>
      </c>
      <c r="L14" s="100"/>
      <c r="M14" s="96"/>
    </row>
    <row r="15" spans="1:13" ht="21.6" customHeight="1" x14ac:dyDescent="0.2">
      <c r="A15" s="90"/>
      <c r="B15" s="91" t="s">
        <v>78</v>
      </c>
      <c r="C15" s="92" t="s">
        <v>100</v>
      </c>
      <c r="D15" s="93">
        <f>D6+D9+D11+D13</f>
        <v>1</v>
      </c>
      <c r="E15" s="93">
        <f t="shared" ref="E15:J15" si="4">E6+E9+E11+E13</f>
        <v>22</v>
      </c>
      <c r="F15" s="93">
        <f t="shared" si="4"/>
        <v>22</v>
      </c>
      <c r="G15" s="93">
        <f t="shared" si="4"/>
        <v>19</v>
      </c>
      <c r="H15" s="93">
        <f t="shared" si="4"/>
        <v>24</v>
      </c>
      <c r="I15" s="93">
        <f t="shared" si="4"/>
        <v>65</v>
      </c>
      <c r="J15" s="93">
        <f t="shared" si="4"/>
        <v>153</v>
      </c>
      <c r="K15" s="94" t="s">
        <v>101</v>
      </c>
      <c r="L15" s="95" t="s">
        <v>79</v>
      </c>
      <c r="M15" s="96"/>
    </row>
    <row r="16" spans="1:13" ht="21.6" customHeight="1" x14ac:dyDescent="0.2">
      <c r="A16" s="90"/>
      <c r="B16" s="91"/>
      <c r="C16" s="92" t="s">
        <v>103</v>
      </c>
      <c r="D16" s="93">
        <f>D7</f>
        <v>1</v>
      </c>
      <c r="E16" s="93">
        <f t="shared" ref="E16:J16" si="5">E7</f>
        <v>0</v>
      </c>
      <c r="F16" s="93">
        <f t="shared" si="5"/>
        <v>0</v>
      </c>
      <c r="G16" s="93">
        <f t="shared" si="5"/>
        <v>0</v>
      </c>
      <c r="H16" s="93">
        <f t="shared" si="5"/>
        <v>0</v>
      </c>
      <c r="I16" s="93">
        <f t="shared" si="5"/>
        <v>0</v>
      </c>
      <c r="J16" s="93">
        <f t="shared" si="5"/>
        <v>1</v>
      </c>
      <c r="K16" s="94" t="s">
        <v>104</v>
      </c>
      <c r="L16" s="95"/>
      <c r="M16" s="96"/>
    </row>
    <row r="17" spans="1:13" ht="21.6" customHeight="1" thickBot="1" x14ac:dyDescent="0.25">
      <c r="A17" s="101"/>
      <c r="B17" s="102"/>
      <c r="C17" s="103" t="s">
        <v>105</v>
      </c>
      <c r="D17" s="103">
        <f>SUM(D15:D16)</f>
        <v>2</v>
      </c>
      <c r="E17" s="103">
        <f t="shared" ref="E17:J17" si="6">SUM(E15:E16)</f>
        <v>22</v>
      </c>
      <c r="F17" s="103">
        <f t="shared" si="6"/>
        <v>22</v>
      </c>
      <c r="G17" s="103">
        <f t="shared" si="6"/>
        <v>19</v>
      </c>
      <c r="H17" s="103">
        <f t="shared" si="6"/>
        <v>24</v>
      </c>
      <c r="I17" s="103">
        <f t="shared" si="6"/>
        <v>65</v>
      </c>
      <c r="J17" s="103">
        <f t="shared" si="6"/>
        <v>154</v>
      </c>
      <c r="K17" s="104" t="s">
        <v>79</v>
      </c>
      <c r="L17" s="105"/>
      <c r="M17" s="106"/>
    </row>
    <row r="18" spans="1:13" ht="26.25" customHeight="1" x14ac:dyDescent="0.2">
      <c r="A18" s="107" t="s">
        <v>112</v>
      </c>
      <c r="B18" s="108" t="s">
        <v>99</v>
      </c>
      <c r="C18" s="109" t="s">
        <v>100</v>
      </c>
      <c r="D18" s="110">
        <v>0</v>
      </c>
      <c r="E18" s="110">
        <v>1</v>
      </c>
      <c r="F18" s="110">
        <v>1</v>
      </c>
      <c r="G18" s="110">
        <v>3</v>
      </c>
      <c r="H18" s="110">
        <v>6</v>
      </c>
      <c r="I18" s="110">
        <v>10</v>
      </c>
      <c r="J18" s="110">
        <f>SUM(D18:I18)</f>
        <v>21</v>
      </c>
      <c r="K18" s="111" t="s">
        <v>101</v>
      </c>
      <c r="L18" s="112" t="s">
        <v>102</v>
      </c>
      <c r="M18" s="113" t="s">
        <v>45</v>
      </c>
    </row>
    <row r="19" spans="1:13" ht="26.25" customHeight="1" x14ac:dyDescent="0.2">
      <c r="A19" s="90"/>
      <c r="B19" s="91"/>
      <c r="C19" s="97" t="s">
        <v>105</v>
      </c>
      <c r="D19" s="97">
        <f>SUM(D18)</f>
        <v>0</v>
      </c>
      <c r="E19" s="97">
        <f t="shared" ref="E19:I19" si="7">SUM(E18)</f>
        <v>1</v>
      </c>
      <c r="F19" s="97">
        <f t="shared" si="7"/>
        <v>1</v>
      </c>
      <c r="G19" s="97">
        <f t="shared" si="7"/>
        <v>3</v>
      </c>
      <c r="H19" s="97">
        <f t="shared" si="7"/>
        <v>6</v>
      </c>
      <c r="I19" s="97">
        <f t="shared" si="7"/>
        <v>10</v>
      </c>
      <c r="J19" s="97">
        <f>SUM(D19:I19)</f>
        <v>21</v>
      </c>
      <c r="K19" s="98" t="s">
        <v>79</v>
      </c>
      <c r="L19" s="95"/>
      <c r="M19" s="96"/>
    </row>
    <row r="20" spans="1:13" ht="26.25" customHeight="1" x14ac:dyDescent="0.2">
      <c r="A20" s="90"/>
      <c r="B20" s="91" t="s">
        <v>106</v>
      </c>
      <c r="C20" s="92" t="s">
        <v>100</v>
      </c>
      <c r="D20" s="93">
        <v>0</v>
      </c>
      <c r="E20" s="93">
        <v>0</v>
      </c>
      <c r="F20" s="93">
        <v>1</v>
      </c>
      <c r="G20" s="93">
        <v>0</v>
      </c>
      <c r="H20" s="93">
        <v>0</v>
      </c>
      <c r="I20" s="93">
        <v>0</v>
      </c>
      <c r="J20" s="93">
        <f>SUM(D20:I20)</f>
        <v>1</v>
      </c>
      <c r="K20" s="94" t="s">
        <v>101</v>
      </c>
      <c r="L20" s="100" t="s">
        <v>107</v>
      </c>
      <c r="M20" s="96"/>
    </row>
    <row r="21" spans="1:13" ht="26.25" customHeight="1" x14ac:dyDescent="0.2">
      <c r="A21" s="90"/>
      <c r="B21" s="91"/>
      <c r="C21" s="97" t="s">
        <v>105</v>
      </c>
      <c r="D21" s="97">
        <f>SUM(D20)</f>
        <v>0</v>
      </c>
      <c r="E21" s="97">
        <f t="shared" ref="E21:J21" si="8">SUM(E20)</f>
        <v>0</v>
      </c>
      <c r="F21" s="97">
        <f t="shared" si="8"/>
        <v>1</v>
      </c>
      <c r="G21" s="97">
        <f t="shared" si="8"/>
        <v>0</v>
      </c>
      <c r="H21" s="97">
        <f t="shared" si="8"/>
        <v>0</v>
      </c>
      <c r="I21" s="97">
        <f t="shared" si="8"/>
        <v>0</v>
      </c>
      <c r="J21" s="97">
        <f t="shared" si="8"/>
        <v>1</v>
      </c>
      <c r="K21" s="98" t="s">
        <v>79</v>
      </c>
      <c r="L21" s="100"/>
      <c r="M21" s="96"/>
    </row>
    <row r="22" spans="1:13" ht="26.25" customHeight="1" x14ac:dyDescent="0.2">
      <c r="A22" s="90"/>
      <c r="B22" s="91" t="s">
        <v>110</v>
      </c>
      <c r="C22" s="92" t="s">
        <v>100</v>
      </c>
      <c r="D22" s="93">
        <v>0</v>
      </c>
      <c r="E22" s="93">
        <v>1</v>
      </c>
      <c r="F22" s="93">
        <v>2</v>
      </c>
      <c r="G22" s="93">
        <v>0</v>
      </c>
      <c r="H22" s="93">
        <v>0</v>
      </c>
      <c r="I22" s="93">
        <v>0</v>
      </c>
      <c r="J22" s="93">
        <v>3</v>
      </c>
      <c r="K22" s="94" t="s">
        <v>101</v>
      </c>
      <c r="L22" s="95" t="s">
        <v>111</v>
      </c>
      <c r="M22" s="96"/>
    </row>
    <row r="23" spans="1:13" ht="26.25" customHeight="1" x14ac:dyDescent="0.2">
      <c r="A23" s="90"/>
      <c r="B23" s="91"/>
      <c r="C23" s="92" t="s">
        <v>103</v>
      </c>
      <c r="D23" s="93">
        <v>0</v>
      </c>
      <c r="E23" s="93">
        <v>0</v>
      </c>
      <c r="F23" s="93">
        <v>1</v>
      </c>
      <c r="G23" s="93">
        <v>0</v>
      </c>
      <c r="H23" s="93">
        <v>0</v>
      </c>
      <c r="I23" s="93">
        <v>0</v>
      </c>
      <c r="J23" s="93">
        <v>1</v>
      </c>
      <c r="K23" s="94" t="s">
        <v>104</v>
      </c>
      <c r="L23" s="95"/>
      <c r="M23" s="96"/>
    </row>
    <row r="24" spans="1:13" ht="26.25" customHeight="1" x14ac:dyDescent="0.2">
      <c r="A24" s="90"/>
      <c r="B24" s="91"/>
      <c r="C24" s="97" t="s">
        <v>105</v>
      </c>
      <c r="D24" s="97">
        <f>SUM(D22:D23)</f>
        <v>0</v>
      </c>
      <c r="E24" s="97">
        <f t="shared" ref="E24:J24" si="9">SUM(E22:E23)</f>
        <v>1</v>
      </c>
      <c r="F24" s="97">
        <f t="shared" si="9"/>
        <v>3</v>
      </c>
      <c r="G24" s="97">
        <f t="shared" si="9"/>
        <v>0</v>
      </c>
      <c r="H24" s="97">
        <f t="shared" si="9"/>
        <v>0</v>
      </c>
      <c r="I24" s="97">
        <f t="shared" si="9"/>
        <v>0</v>
      </c>
      <c r="J24" s="97">
        <f t="shared" si="9"/>
        <v>4</v>
      </c>
      <c r="K24" s="98" t="s">
        <v>79</v>
      </c>
      <c r="L24" s="95"/>
      <c r="M24" s="96"/>
    </row>
    <row r="25" spans="1:13" ht="21.6" customHeight="1" x14ac:dyDescent="0.2">
      <c r="A25" s="90"/>
      <c r="B25" s="91" t="s">
        <v>78</v>
      </c>
      <c r="C25" s="92" t="s">
        <v>100</v>
      </c>
      <c r="D25" s="93">
        <f>D18+D20+D22</f>
        <v>0</v>
      </c>
      <c r="E25" s="93">
        <f t="shared" ref="E25:J25" si="10">E18+E20+E22</f>
        <v>2</v>
      </c>
      <c r="F25" s="93">
        <f t="shared" si="10"/>
        <v>4</v>
      </c>
      <c r="G25" s="93">
        <f t="shared" si="10"/>
        <v>3</v>
      </c>
      <c r="H25" s="93">
        <f t="shared" si="10"/>
        <v>6</v>
      </c>
      <c r="I25" s="93">
        <f t="shared" si="10"/>
        <v>10</v>
      </c>
      <c r="J25" s="93">
        <f t="shared" si="10"/>
        <v>25</v>
      </c>
      <c r="K25" s="94" t="s">
        <v>101</v>
      </c>
      <c r="L25" s="95" t="s">
        <v>79</v>
      </c>
      <c r="M25" s="96"/>
    </row>
    <row r="26" spans="1:13" ht="21.6" customHeight="1" x14ac:dyDescent="0.2">
      <c r="A26" s="90"/>
      <c r="B26" s="91"/>
      <c r="C26" s="92" t="s">
        <v>103</v>
      </c>
      <c r="D26" s="93">
        <f>D23</f>
        <v>0</v>
      </c>
      <c r="E26" s="93">
        <f t="shared" ref="E26:J26" si="11">E23</f>
        <v>0</v>
      </c>
      <c r="F26" s="93">
        <f t="shared" si="11"/>
        <v>1</v>
      </c>
      <c r="G26" s="93">
        <f t="shared" si="11"/>
        <v>0</v>
      </c>
      <c r="H26" s="93">
        <f t="shared" si="11"/>
        <v>0</v>
      </c>
      <c r="I26" s="93">
        <f t="shared" si="11"/>
        <v>0</v>
      </c>
      <c r="J26" s="93">
        <f t="shared" si="11"/>
        <v>1</v>
      </c>
      <c r="K26" s="94" t="s">
        <v>104</v>
      </c>
      <c r="L26" s="95"/>
      <c r="M26" s="96"/>
    </row>
    <row r="27" spans="1:13" ht="21.6" customHeight="1" thickBot="1" x14ac:dyDescent="0.25">
      <c r="A27" s="101"/>
      <c r="B27" s="102"/>
      <c r="C27" s="103" t="s">
        <v>105</v>
      </c>
      <c r="D27" s="103">
        <f>SUM(D25:D26)</f>
        <v>0</v>
      </c>
      <c r="E27" s="103">
        <f t="shared" ref="E27:J27" si="12">SUM(E25:E26)</f>
        <v>2</v>
      </c>
      <c r="F27" s="103">
        <f t="shared" si="12"/>
        <v>5</v>
      </c>
      <c r="G27" s="103">
        <f t="shared" si="12"/>
        <v>3</v>
      </c>
      <c r="H27" s="103">
        <f t="shared" si="12"/>
        <v>6</v>
      </c>
      <c r="I27" s="103">
        <f t="shared" si="12"/>
        <v>10</v>
      </c>
      <c r="J27" s="103">
        <f t="shared" si="12"/>
        <v>26</v>
      </c>
      <c r="K27" s="104" t="s">
        <v>79</v>
      </c>
      <c r="L27" s="105"/>
      <c r="M27" s="106"/>
    </row>
    <row r="28" spans="1:13" ht="21.9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14"/>
      <c r="L28" s="14"/>
      <c r="M28" s="2"/>
    </row>
    <row r="29" spans="1:13" ht="30" customHeight="1" x14ac:dyDescent="0.2">
      <c r="A29" s="63" t="s">
        <v>80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28.5" customHeight="1" x14ac:dyDescent="0.2">
      <c r="A30" s="64" t="s">
        <v>81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27.95" customHeight="1" thickBot="1" x14ac:dyDescent="0.25">
      <c r="A31" s="114"/>
      <c r="B31" s="114"/>
      <c r="C31" s="114"/>
      <c r="D31" s="114"/>
      <c r="E31" s="67"/>
      <c r="F31" s="67"/>
      <c r="G31" s="67"/>
      <c r="K31" s="116"/>
      <c r="L31" s="116"/>
      <c r="M31" s="117"/>
    </row>
    <row r="32" spans="1:13" ht="47.1" customHeight="1" x14ac:dyDescent="0.2">
      <c r="A32" s="69" t="s">
        <v>82</v>
      </c>
      <c r="B32" s="70" t="s">
        <v>83</v>
      </c>
      <c r="C32" s="71" t="s">
        <v>84</v>
      </c>
      <c r="D32" s="72" t="s">
        <v>85</v>
      </c>
      <c r="E32" s="72" t="s">
        <v>86</v>
      </c>
      <c r="F32" s="72" t="s">
        <v>87</v>
      </c>
      <c r="G32" s="72" t="s">
        <v>88</v>
      </c>
      <c r="H32" s="72" t="s">
        <v>89</v>
      </c>
      <c r="I32" s="72" t="s">
        <v>90</v>
      </c>
      <c r="J32" s="72" t="s">
        <v>78</v>
      </c>
      <c r="K32" s="73" t="s">
        <v>91</v>
      </c>
      <c r="L32" s="74" t="s">
        <v>92</v>
      </c>
      <c r="M32" s="75" t="s">
        <v>32</v>
      </c>
    </row>
    <row r="33" spans="1:13" s="14" customFormat="1" ht="38.1" customHeight="1" thickBot="1" x14ac:dyDescent="0.25">
      <c r="A33" s="76"/>
      <c r="B33" s="77"/>
      <c r="C33" s="78"/>
      <c r="D33" s="79" t="s">
        <v>93</v>
      </c>
      <c r="E33" s="79" t="s">
        <v>94</v>
      </c>
      <c r="F33" s="79" t="s">
        <v>95</v>
      </c>
      <c r="G33" s="79" t="s">
        <v>96</v>
      </c>
      <c r="H33" s="79" t="s">
        <v>97</v>
      </c>
      <c r="I33" s="79" t="s">
        <v>98</v>
      </c>
      <c r="J33" s="79" t="s">
        <v>79</v>
      </c>
      <c r="K33" s="80"/>
      <c r="L33" s="81"/>
      <c r="M33" s="82"/>
    </row>
    <row r="34" spans="1:13" ht="36.75" customHeight="1" x14ac:dyDescent="0.2">
      <c r="A34" s="83" t="s">
        <v>46</v>
      </c>
      <c r="B34" s="84" t="s">
        <v>99</v>
      </c>
      <c r="C34" s="85" t="s">
        <v>100</v>
      </c>
      <c r="D34" s="86">
        <v>8</v>
      </c>
      <c r="E34" s="86">
        <v>13</v>
      </c>
      <c r="F34" s="86">
        <v>25</v>
      </c>
      <c r="G34" s="86">
        <v>15</v>
      </c>
      <c r="H34" s="86">
        <v>30</v>
      </c>
      <c r="I34" s="86">
        <v>80</v>
      </c>
      <c r="J34" s="86">
        <v>171</v>
      </c>
      <c r="K34" s="87" t="s">
        <v>101</v>
      </c>
      <c r="L34" s="88" t="s">
        <v>102</v>
      </c>
      <c r="M34" s="89" t="s">
        <v>47</v>
      </c>
    </row>
    <row r="35" spans="1:13" ht="36.75" customHeight="1" x14ac:dyDescent="0.2">
      <c r="A35" s="90"/>
      <c r="B35" s="91"/>
      <c r="C35" s="97" t="s">
        <v>105</v>
      </c>
      <c r="D35" s="97">
        <f>SUM(D34)</f>
        <v>8</v>
      </c>
      <c r="E35" s="97">
        <f t="shared" ref="E35:J35" si="13">SUM(E34)</f>
        <v>13</v>
      </c>
      <c r="F35" s="97">
        <f t="shared" si="13"/>
        <v>25</v>
      </c>
      <c r="G35" s="97">
        <f t="shared" si="13"/>
        <v>15</v>
      </c>
      <c r="H35" s="97">
        <f t="shared" si="13"/>
        <v>30</v>
      </c>
      <c r="I35" s="97">
        <f t="shared" si="13"/>
        <v>80</v>
      </c>
      <c r="J35" s="97">
        <f t="shared" si="13"/>
        <v>171</v>
      </c>
      <c r="K35" s="98" t="s">
        <v>79</v>
      </c>
      <c r="L35" s="95"/>
      <c r="M35" s="96"/>
    </row>
    <row r="36" spans="1:13" ht="36.75" customHeight="1" x14ac:dyDescent="0.2">
      <c r="A36" s="90"/>
      <c r="B36" s="91" t="s">
        <v>108</v>
      </c>
      <c r="C36" s="92" t="s">
        <v>100</v>
      </c>
      <c r="D36" s="93">
        <v>0</v>
      </c>
      <c r="E36" s="93">
        <v>0</v>
      </c>
      <c r="F36" s="93">
        <v>17</v>
      </c>
      <c r="G36" s="93">
        <v>37</v>
      </c>
      <c r="H36" s="93">
        <v>59</v>
      </c>
      <c r="I36" s="93">
        <v>0</v>
      </c>
      <c r="J36" s="93">
        <v>113</v>
      </c>
      <c r="K36" s="94" t="s">
        <v>101</v>
      </c>
      <c r="L36" s="95" t="s">
        <v>109</v>
      </c>
      <c r="M36" s="96"/>
    </row>
    <row r="37" spans="1:13" ht="36.75" customHeight="1" x14ac:dyDescent="0.2">
      <c r="A37" s="90"/>
      <c r="B37" s="91"/>
      <c r="C37" s="97" t="s">
        <v>105</v>
      </c>
      <c r="D37" s="97">
        <f>SUM(D36)</f>
        <v>0</v>
      </c>
      <c r="E37" s="97">
        <f t="shared" ref="E37:J37" si="14">SUM(E36)</f>
        <v>0</v>
      </c>
      <c r="F37" s="97">
        <f t="shared" si="14"/>
        <v>17</v>
      </c>
      <c r="G37" s="97">
        <f t="shared" si="14"/>
        <v>37</v>
      </c>
      <c r="H37" s="97">
        <f t="shared" si="14"/>
        <v>59</v>
      </c>
      <c r="I37" s="97">
        <f t="shared" si="14"/>
        <v>0</v>
      </c>
      <c r="J37" s="97">
        <f t="shared" si="14"/>
        <v>113</v>
      </c>
      <c r="K37" s="98" t="s">
        <v>79</v>
      </c>
      <c r="L37" s="95"/>
      <c r="M37" s="96"/>
    </row>
    <row r="38" spans="1:13" ht="36.75" customHeight="1" x14ac:dyDescent="0.2">
      <c r="A38" s="90"/>
      <c r="B38" s="91" t="s">
        <v>110</v>
      </c>
      <c r="C38" s="92" t="s">
        <v>100</v>
      </c>
      <c r="D38" s="93">
        <v>2</v>
      </c>
      <c r="E38" s="93">
        <v>0</v>
      </c>
      <c r="F38" s="93">
        <v>4</v>
      </c>
      <c r="G38" s="93">
        <v>7</v>
      </c>
      <c r="H38" s="93">
        <v>9</v>
      </c>
      <c r="I38" s="93">
        <v>12</v>
      </c>
      <c r="J38" s="93">
        <v>34</v>
      </c>
      <c r="K38" s="94" t="s">
        <v>101</v>
      </c>
      <c r="L38" s="100" t="s">
        <v>111</v>
      </c>
      <c r="M38" s="96"/>
    </row>
    <row r="39" spans="1:13" ht="36.75" customHeight="1" x14ac:dyDescent="0.2">
      <c r="A39" s="90"/>
      <c r="B39" s="91"/>
      <c r="C39" s="97" t="s">
        <v>105</v>
      </c>
      <c r="D39" s="97">
        <f>SUM(D38)</f>
        <v>2</v>
      </c>
      <c r="E39" s="97">
        <f t="shared" ref="E39:J39" si="15">SUM(E38)</f>
        <v>0</v>
      </c>
      <c r="F39" s="97">
        <f t="shared" si="15"/>
        <v>4</v>
      </c>
      <c r="G39" s="97">
        <f t="shared" si="15"/>
        <v>7</v>
      </c>
      <c r="H39" s="97">
        <f t="shared" si="15"/>
        <v>9</v>
      </c>
      <c r="I39" s="97">
        <f t="shared" si="15"/>
        <v>12</v>
      </c>
      <c r="J39" s="97">
        <f t="shared" si="15"/>
        <v>34</v>
      </c>
      <c r="K39" s="98" t="s">
        <v>79</v>
      </c>
      <c r="L39" s="100"/>
      <c r="M39" s="96"/>
    </row>
    <row r="40" spans="1:13" ht="36.75" customHeight="1" x14ac:dyDescent="0.2">
      <c r="A40" s="90"/>
      <c r="B40" s="91" t="s">
        <v>78</v>
      </c>
      <c r="C40" s="92" t="s">
        <v>100</v>
      </c>
      <c r="D40" s="93">
        <f>D34+D36+D38</f>
        <v>10</v>
      </c>
      <c r="E40" s="93">
        <f>E34+E36+E38</f>
        <v>13</v>
      </c>
      <c r="F40" s="93">
        <f t="shared" ref="F40:J40" si="16">F34+F36+F38</f>
        <v>46</v>
      </c>
      <c r="G40" s="93">
        <f t="shared" si="16"/>
        <v>59</v>
      </c>
      <c r="H40" s="93">
        <f t="shared" si="16"/>
        <v>98</v>
      </c>
      <c r="I40" s="93">
        <f t="shared" si="16"/>
        <v>92</v>
      </c>
      <c r="J40" s="93">
        <f t="shared" si="16"/>
        <v>318</v>
      </c>
      <c r="K40" s="94" t="s">
        <v>101</v>
      </c>
      <c r="L40" s="95" t="s">
        <v>79</v>
      </c>
      <c r="M40" s="96"/>
    </row>
    <row r="41" spans="1:13" ht="36.75" customHeight="1" thickBot="1" x14ac:dyDescent="0.25">
      <c r="A41" s="101"/>
      <c r="B41" s="102"/>
      <c r="C41" s="103" t="s">
        <v>105</v>
      </c>
      <c r="D41" s="103">
        <f>SUM(D40)</f>
        <v>10</v>
      </c>
      <c r="E41" s="103">
        <f t="shared" ref="E41:J41" si="17">SUM(E40)</f>
        <v>13</v>
      </c>
      <c r="F41" s="103">
        <f t="shared" si="17"/>
        <v>46</v>
      </c>
      <c r="G41" s="103">
        <f t="shared" si="17"/>
        <v>59</v>
      </c>
      <c r="H41" s="103">
        <f t="shared" si="17"/>
        <v>98</v>
      </c>
      <c r="I41" s="103">
        <f t="shared" si="17"/>
        <v>92</v>
      </c>
      <c r="J41" s="103">
        <f t="shared" si="17"/>
        <v>318</v>
      </c>
      <c r="K41" s="104" t="s">
        <v>79</v>
      </c>
      <c r="L41" s="105"/>
      <c r="M41" s="106"/>
    </row>
    <row r="42" spans="1:13" ht="36.75" customHeight="1" x14ac:dyDescent="0.2">
      <c r="A42" s="107" t="s">
        <v>48</v>
      </c>
      <c r="B42" s="108" t="s">
        <v>99</v>
      </c>
      <c r="C42" s="109" t="s">
        <v>100</v>
      </c>
      <c r="D42" s="110">
        <v>1</v>
      </c>
      <c r="E42" s="110">
        <v>1</v>
      </c>
      <c r="F42" s="110">
        <v>2</v>
      </c>
      <c r="G42" s="110">
        <v>6</v>
      </c>
      <c r="H42" s="110">
        <v>0</v>
      </c>
      <c r="I42" s="110">
        <v>15</v>
      </c>
      <c r="J42" s="110">
        <v>25</v>
      </c>
      <c r="K42" s="111" t="s">
        <v>101</v>
      </c>
      <c r="L42" s="112" t="s">
        <v>102</v>
      </c>
      <c r="M42" s="113" t="s">
        <v>49</v>
      </c>
    </row>
    <row r="43" spans="1:13" ht="36.75" customHeight="1" x14ac:dyDescent="0.2">
      <c r="A43" s="90"/>
      <c r="B43" s="91"/>
      <c r="C43" s="97" t="s">
        <v>105</v>
      </c>
      <c r="D43" s="97">
        <f>SUM(D42)</f>
        <v>1</v>
      </c>
      <c r="E43" s="97">
        <f t="shared" ref="E43:J43" si="18">SUM(E42)</f>
        <v>1</v>
      </c>
      <c r="F43" s="97">
        <f t="shared" si="18"/>
        <v>2</v>
      </c>
      <c r="G43" s="97">
        <f t="shared" si="18"/>
        <v>6</v>
      </c>
      <c r="H43" s="97">
        <f t="shared" si="18"/>
        <v>0</v>
      </c>
      <c r="I43" s="97">
        <f t="shared" si="18"/>
        <v>15</v>
      </c>
      <c r="J43" s="97">
        <f t="shared" si="18"/>
        <v>25</v>
      </c>
      <c r="K43" s="98" t="s">
        <v>79</v>
      </c>
      <c r="L43" s="95"/>
      <c r="M43" s="96"/>
    </row>
    <row r="44" spans="1:13" ht="36.75" customHeight="1" x14ac:dyDescent="0.2">
      <c r="A44" s="90"/>
      <c r="B44" s="91" t="s">
        <v>108</v>
      </c>
      <c r="C44" s="92" t="s">
        <v>100</v>
      </c>
      <c r="D44" s="110">
        <v>0</v>
      </c>
      <c r="E44" s="110">
        <v>1</v>
      </c>
      <c r="F44" s="110">
        <v>1</v>
      </c>
      <c r="G44" s="110">
        <v>0</v>
      </c>
      <c r="H44" s="110">
        <v>0</v>
      </c>
      <c r="I44" s="110">
        <v>0</v>
      </c>
      <c r="J44" s="110">
        <v>2</v>
      </c>
      <c r="K44" s="94" t="s">
        <v>101</v>
      </c>
      <c r="L44" s="95" t="s">
        <v>109</v>
      </c>
      <c r="M44" s="96"/>
    </row>
    <row r="45" spans="1:13" ht="36.75" customHeight="1" x14ac:dyDescent="0.2">
      <c r="A45" s="90"/>
      <c r="B45" s="91"/>
      <c r="C45" s="97" t="s">
        <v>105</v>
      </c>
      <c r="D45" s="97">
        <f>SUM(D44)</f>
        <v>0</v>
      </c>
      <c r="E45" s="97">
        <f t="shared" ref="E45:J45" si="19">SUM(E44)</f>
        <v>1</v>
      </c>
      <c r="F45" s="97">
        <f t="shared" si="19"/>
        <v>1</v>
      </c>
      <c r="G45" s="97">
        <f t="shared" si="19"/>
        <v>0</v>
      </c>
      <c r="H45" s="97">
        <f t="shared" si="19"/>
        <v>0</v>
      </c>
      <c r="I45" s="97">
        <f t="shared" si="19"/>
        <v>0</v>
      </c>
      <c r="J45" s="97">
        <f t="shared" si="19"/>
        <v>2</v>
      </c>
      <c r="K45" s="98" t="s">
        <v>79</v>
      </c>
      <c r="L45" s="95"/>
      <c r="M45" s="96"/>
    </row>
    <row r="46" spans="1:13" ht="36.75" customHeight="1" x14ac:dyDescent="0.2">
      <c r="A46" s="90"/>
      <c r="B46" s="91" t="s">
        <v>78</v>
      </c>
      <c r="C46" s="92" t="s">
        <v>100</v>
      </c>
      <c r="D46" s="93">
        <f>D42+D44</f>
        <v>1</v>
      </c>
      <c r="E46" s="93">
        <f t="shared" ref="E46:J46" si="20">E42+E44</f>
        <v>2</v>
      </c>
      <c r="F46" s="93">
        <f t="shared" si="20"/>
        <v>3</v>
      </c>
      <c r="G46" s="93">
        <f t="shared" si="20"/>
        <v>6</v>
      </c>
      <c r="H46" s="93">
        <f t="shared" si="20"/>
        <v>0</v>
      </c>
      <c r="I46" s="93">
        <f t="shared" si="20"/>
        <v>15</v>
      </c>
      <c r="J46" s="93">
        <f t="shared" si="20"/>
        <v>27</v>
      </c>
      <c r="K46" s="94" t="s">
        <v>101</v>
      </c>
      <c r="L46" s="95" t="s">
        <v>79</v>
      </c>
      <c r="M46" s="96"/>
    </row>
    <row r="47" spans="1:13" ht="36.75" customHeight="1" thickBot="1" x14ac:dyDescent="0.25">
      <c r="A47" s="101"/>
      <c r="B47" s="102"/>
      <c r="C47" s="103" t="s">
        <v>105</v>
      </c>
      <c r="D47" s="103">
        <f>SUM(D46)</f>
        <v>1</v>
      </c>
      <c r="E47" s="103">
        <f t="shared" ref="E47:J47" si="21">SUM(E46)</f>
        <v>2</v>
      </c>
      <c r="F47" s="103">
        <f t="shared" si="21"/>
        <v>3</v>
      </c>
      <c r="G47" s="103">
        <f t="shared" si="21"/>
        <v>6</v>
      </c>
      <c r="H47" s="103">
        <f t="shared" si="21"/>
        <v>0</v>
      </c>
      <c r="I47" s="103">
        <f t="shared" si="21"/>
        <v>15</v>
      </c>
      <c r="J47" s="103">
        <f t="shared" si="21"/>
        <v>27</v>
      </c>
      <c r="K47" s="104" t="s">
        <v>79</v>
      </c>
      <c r="L47" s="105"/>
      <c r="M47" s="106"/>
    </row>
    <row r="53" spans="1:13" ht="23.1" customHeight="1" x14ac:dyDescent="0.2">
      <c r="A53" s="63" t="s">
        <v>80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39" customHeight="1" x14ac:dyDescent="0.2">
      <c r="A54" s="64" t="s">
        <v>81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3" ht="20.65" customHeight="1" thickBot="1" x14ac:dyDescent="0.25">
      <c r="A55" s="114"/>
      <c r="B55" s="114"/>
      <c r="C55" s="114"/>
      <c r="D55" s="114"/>
      <c r="E55" s="67"/>
      <c r="F55" s="67"/>
      <c r="G55" s="67"/>
      <c r="K55" s="116"/>
      <c r="L55" s="116"/>
      <c r="M55" s="117"/>
    </row>
    <row r="56" spans="1:13" ht="43.7" customHeight="1" x14ac:dyDescent="0.2">
      <c r="A56" s="69" t="s">
        <v>82</v>
      </c>
      <c r="B56" s="70" t="s">
        <v>83</v>
      </c>
      <c r="C56" s="71" t="s">
        <v>84</v>
      </c>
      <c r="D56" s="72" t="s">
        <v>85</v>
      </c>
      <c r="E56" s="72" t="s">
        <v>86</v>
      </c>
      <c r="F56" s="72" t="s">
        <v>87</v>
      </c>
      <c r="G56" s="72" t="s">
        <v>88</v>
      </c>
      <c r="H56" s="72" t="s">
        <v>89</v>
      </c>
      <c r="I56" s="72" t="s">
        <v>90</v>
      </c>
      <c r="J56" s="72" t="s">
        <v>78</v>
      </c>
      <c r="K56" s="73" t="s">
        <v>91</v>
      </c>
      <c r="L56" s="74" t="s">
        <v>92</v>
      </c>
      <c r="M56" s="75" t="s">
        <v>32</v>
      </c>
    </row>
    <row r="57" spans="1:13" ht="42.4" customHeight="1" thickBot="1" x14ac:dyDescent="0.25">
      <c r="A57" s="76"/>
      <c r="B57" s="77"/>
      <c r="C57" s="78"/>
      <c r="D57" s="79" t="s">
        <v>93</v>
      </c>
      <c r="E57" s="79" t="s">
        <v>94</v>
      </c>
      <c r="F57" s="79" t="s">
        <v>95</v>
      </c>
      <c r="G57" s="79" t="s">
        <v>96</v>
      </c>
      <c r="H57" s="79" t="s">
        <v>97</v>
      </c>
      <c r="I57" s="79" t="s">
        <v>98</v>
      </c>
      <c r="J57" s="79" t="s">
        <v>79</v>
      </c>
      <c r="K57" s="80"/>
      <c r="L57" s="81"/>
      <c r="M57" s="82"/>
    </row>
    <row r="58" spans="1:13" ht="36.75" customHeight="1" x14ac:dyDescent="0.2">
      <c r="A58" s="83" t="s">
        <v>50</v>
      </c>
      <c r="B58" s="84" t="s">
        <v>99</v>
      </c>
      <c r="C58" s="85" t="s">
        <v>100</v>
      </c>
      <c r="D58" s="86">
        <v>18</v>
      </c>
      <c r="E58" s="86">
        <v>55</v>
      </c>
      <c r="F58" s="86">
        <v>76</v>
      </c>
      <c r="G58" s="86">
        <v>45</v>
      </c>
      <c r="H58" s="86">
        <v>45</v>
      </c>
      <c r="I58" s="86">
        <v>138</v>
      </c>
      <c r="J58" s="86">
        <v>377</v>
      </c>
      <c r="K58" s="87" t="s">
        <v>101</v>
      </c>
      <c r="L58" s="88" t="s">
        <v>102</v>
      </c>
      <c r="M58" s="89" t="s">
        <v>51</v>
      </c>
    </row>
    <row r="59" spans="1:13" ht="36.75" customHeight="1" x14ac:dyDescent="0.2">
      <c r="A59" s="90"/>
      <c r="B59" s="91"/>
      <c r="C59" s="97" t="s">
        <v>105</v>
      </c>
      <c r="D59" s="97">
        <f>SUM(D58)</f>
        <v>18</v>
      </c>
      <c r="E59" s="97">
        <f t="shared" ref="E59:J59" si="22">SUM(E58)</f>
        <v>55</v>
      </c>
      <c r="F59" s="97">
        <f t="shared" si="22"/>
        <v>76</v>
      </c>
      <c r="G59" s="97">
        <f t="shared" si="22"/>
        <v>45</v>
      </c>
      <c r="H59" s="97">
        <f t="shared" si="22"/>
        <v>45</v>
      </c>
      <c r="I59" s="97">
        <f t="shared" si="22"/>
        <v>138</v>
      </c>
      <c r="J59" s="97">
        <f t="shared" si="22"/>
        <v>377</v>
      </c>
      <c r="K59" s="98" t="s">
        <v>79</v>
      </c>
      <c r="L59" s="95"/>
      <c r="M59" s="96"/>
    </row>
    <row r="60" spans="1:13" ht="36.75" customHeight="1" x14ac:dyDescent="0.2">
      <c r="A60" s="90"/>
      <c r="B60" s="91" t="s">
        <v>108</v>
      </c>
      <c r="C60" s="92" t="s">
        <v>100</v>
      </c>
      <c r="D60" s="93">
        <v>0</v>
      </c>
      <c r="E60" s="93">
        <v>0</v>
      </c>
      <c r="F60" s="93">
        <v>11</v>
      </c>
      <c r="G60" s="93">
        <v>15</v>
      </c>
      <c r="H60" s="93">
        <v>20</v>
      </c>
      <c r="I60" s="93">
        <v>24</v>
      </c>
      <c r="J60" s="93">
        <v>70</v>
      </c>
      <c r="K60" s="94" t="s">
        <v>101</v>
      </c>
      <c r="L60" s="95" t="s">
        <v>109</v>
      </c>
      <c r="M60" s="96"/>
    </row>
    <row r="61" spans="1:13" ht="36.75" customHeight="1" x14ac:dyDescent="0.2">
      <c r="A61" s="90"/>
      <c r="B61" s="91"/>
      <c r="C61" s="97" t="s">
        <v>105</v>
      </c>
      <c r="D61" s="97">
        <f>SUM(D60)</f>
        <v>0</v>
      </c>
      <c r="E61" s="97">
        <f t="shared" ref="E61:J61" si="23">SUM(E60)</f>
        <v>0</v>
      </c>
      <c r="F61" s="97">
        <f t="shared" si="23"/>
        <v>11</v>
      </c>
      <c r="G61" s="97">
        <f t="shared" si="23"/>
        <v>15</v>
      </c>
      <c r="H61" s="97">
        <f t="shared" si="23"/>
        <v>20</v>
      </c>
      <c r="I61" s="97">
        <f t="shared" si="23"/>
        <v>24</v>
      </c>
      <c r="J61" s="97">
        <f t="shared" si="23"/>
        <v>70</v>
      </c>
      <c r="K61" s="98" t="s">
        <v>79</v>
      </c>
      <c r="L61" s="95"/>
      <c r="M61" s="96"/>
    </row>
    <row r="62" spans="1:13" ht="36.75" customHeight="1" x14ac:dyDescent="0.2">
      <c r="A62" s="90"/>
      <c r="B62" s="91" t="s">
        <v>110</v>
      </c>
      <c r="C62" s="92" t="s">
        <v>100</v>
      </c>
      <c r="D62" s="93">
        <v>3</v>
      </c>
      <c r="E62" s="93">
        <v>0</v>
      </c>
      <c r="F62" s="93">
        <v>4</v>
      </c>
      <c r="G62" s="93">
        <v>7</v>
      </c>
      <c r="H62" s="93">
        <v>0</v>
      </c>
      <c r="I62" s="93">
        <v>0</v>
      </c>
      <c r="J62" s="93">
        <v>14</v>
      </c>
      <c r="K62" s="94" t="s">
        <v>101</v>
      </c>
      <c r="L62" s="100" t="s">
        <v>111</v>
      </c>
      <c r="M62" s="96"/>
    </row>
    <row r="63" spans="1:13" ht="36.75" customHeight="1" x14ac:dyDescent="0.2">
      <c r="A63" s="90"/>
      <c r="B63" s="91"/>
      <c r="C63" s="97" t="s">
        <v>105</v>
      </c>
      <c r="D63" s="97">
        <f>SUM(D62)</f>
        <v>3</v>
      </c>
      <c r="E63" s="97">
        <f t="shared" ref="E63:J63" si="24">SUM(E62)</f>
        <v>0</v>
      </c>
      <c r="F63" s="97">
        <f t="shared" si="24"/>
        <v>4</v>
      </c>
      <c r="G63" s="97">
        <f t="shared" si="24"/>
        <v>7</v>
      </c>
      <c r="H63" s="97">
        <f t="shared" si="24"/>
        <v>0</v>
      </c>
      <c r="I63" s="97">
        <f t="shared" si="24"/>
        <v>0</v>
      </c>
      <c r="J63" s="97">
        <f t="shared" si="24"/>
        <v>14</v>
      </c>
      <c r="K63" s="98" t="s">
        <v>79</v>
      </c>
      <c r="L63" s="100"/>
      <c r="M63" s="96"/>
    </row>
    <row r="64" spans="1:13" ht="36.75" customHeight="1" x14ac:dyDescent="0.2">
      <c r="A64" s="90"/>
      <c r="B64" s="91" t="s">
        <v>78</v>
      </c>
      <c r="C64" s="92" t="s">
        <v>100</v>
      </c>
      <c r="D64" s="93">
        <f>D58+D60+D62</f>
        <v>21</v>
      </c>
      <c r="E64" s="93">
        <f t="shared" ref="E64:J64" si="25">E58+E60+E62</f>
        <v>55</v>
      </c>
      <c r="F64" s="93">
        <f t="shared" si="25"/>
        <v>91</v>
      </c>
      <c r="G64" s="93">
        <f t="shared" si="25"/>
        <v>67</v>
      </c>
      <c r="H64" s="93">
        <f t="shared" si="25"/>
        <v>65</v>
      </c>
      <c r="I64" s="93">
        <f t="shared" si="25"/>
        <v>162</v>
      </c>
      <c r="J64" s="93">
        <f t="shared" si="25"/>
        <v>461</v>
      </c>
      <c r="K64" s="94" t="s">
        <v>101</v>
      </c>
      <c r="L64" s="95" t="s">
        <v>79</v>
      </c>
      <c r="M64" s="96"/>
    </row>
    <row r="65" spans="1:13" ht="36.75" customHeight="1" thickBot="1" x14ac:dyDescent="0.25">
      <c r="A65" s="101"/>
      <c r="B65" s="102"/>
      <c r="C65" s="103" t="s">
        <v>105</v>
      </c>
      <c r="D65" s="103">
        <f>SUM(D64)</f>
        <v>21</v>
      </c>
      <c r="E65" s="103">
        <f t="shared" ref="E65:J65" si="26">SUM(E64)</f>
        <v>55</v>
      </c>
      <c r="F65" s="103">
        <f t="shared" si="26"/>
        <v>91</v>
      </c>
      <c r="G65" s="103">
        <f t="shared" si="26"/>
        <v>67</v>
      </c>
      <c r="H65" s="103">
        <f t="shared" si="26"/>
        <v>65</v>
      </c>
      <c r="I65" s="103">
        <f t="shared" si="26"/>
        <v>162</v>
      </c>
      <c r="J65" s="103">
        <f t="shared" si="26"/>
        <v>461</v>
      </c>
      <c r="K65" s="104" t="s">
        <v>79</v>
      </c>
      <c r="L65" s="105"/>
      <c r="M65" s="106"/>
    </row>
    <row r="66" spans="1:13" ht="36.75" customHeight="1" x14ac:dyDescent="0.2">
      <c r="A66" s="107" t="s">
        <v>52</v>
      </c>
      <c r="B66" s="108" t="s">
        <v>99</v>
      </c>
      <c r="C66" s="109" t="s">
        <v>100</v>
      </c>
      <c r="D66" s="110">
        <v>0</v>
      </c>
      <c r="E66" s="110">
        <v>0</v>
      </c>
      <c r="F66" s="110">
        <v>1</v>
      </c>
      <c r="G66" s="110">
        <v>0</v>
      </c>
      <c r="H66" s="110">
        <v>0</v>
      </c>
      <c r="I66" s="110">
        <v>0</v>
      </c>
      <c r="J66" s="110">
        <v>1</v>
      </c>
      <c r="K66" s="111" t="s">
        <v>101</v>
      </c>
      <c r="L66" s="112" t="s">
        <v>102</v>
      </c>
      <c r="M66" s="113" t="s">
        <v>53</v>
      </c>
    </row>
    <row r="67" spans="1:13" ht="36.75" customHeight="1" x14ac:dyDescent="0.2">
      <c r="A67" s="90"/>
      <c r="B67" s="91"/>
      <c r="C67" s="97" t="s">
        <v>105</v>
      </c>
      <c r="D67" s="97">
        <f>SUM(D66)</f>
        <v>0</v>
      </c>
      <c r="E67" s="97">
        <f t="shared" ref="E67:J67" si="27">SUM(E66)</f>
        <v>0</v>
      </c>
      <c r="F67" s="97">
        <f t="shared" si="27"/>
        <v>1</v>
      </c>
      <c r="G67" s="97">
        <f t="shared" si="27"/>
        <v>0</v>
      </c>
      <c r="H67" s="97">
        <f t="shared" si="27"/>
        <v>0</v>
      </c>
      <c r="I67" s="97">
        <f t="shared" si="27"/>
        <v>0</v>
      </c>
      <c r="J67" s="97">
        <f t="shared" si="27"/>
        <v>1</v>
      </c>
      <c r="K67" s="98" t="s">
        <v>79</v>
      </c>
      <c r="L67" s="95"/>
      <c r="M67" s="96"/>
    </row>
    <row r="68" spans="1:13" ht="36.75" customHeight="1" x14ac:dyDescent="0.2">
      <c r="A68" s="90"/>
      <c r="B68" s="91" t="s">
        <v>108</v>
      </c>
      <c r="C68" s="92" t="s">
        <v>100</v>
      </c>
      <c r="D68" s="93">
        <v>0</v>
      </c>
      <c r="E68" s="93">
        <v>0</v>
      </c>
      <c r="F68" s="93">
        <v>0</v>
      </c>
      <c r="G68" s="93">
        <v>0</v>
      </c>
      <c r="H68" s="93">
        <v>0</v>
      </c>
      <c r="I68" s="93">
        <v>2</v>
      </c>
      <c r="J68" s="93">
        <v>2</v>
      </c>
      <c r="K68" s="94" t="s">
        <v>101</v>
      </c>
      <c r="L68" s="95" t="s">
        <v>107</v>
      </c>
      <c r="M68" s="96"/>
    </row>
    <row r="69" spans="1:13" ht="36.75" customHeight="1" x14ac:dyDescent="0.2">
      <c r="A69" s="90"/>
      <c r="B69" s="91"/>
      <c r="C69" s="97" t="s">
        <v>105</v>
      </c>
      <c r="D69" s="97">
        <f>SUM(D68)</f>
        <v>0</v>
      </c>
      <c r="E69" s="97">
        <f t="shared" ref="E69:J69" si="28">SUM(E68)</f>
        <v>0</v>
      </c>
      <c r="F69" s="97">
        <f t="shared" si="28"/>
        <v>0</v>
      </c>
      <c r="G69" s="97">
        <f t="shared" si="28"/>
        <v>0</v>
      </c>
      <c r="H69" s="97">
        <f t="shared" si="28"/>
        <v>0</v>
      </c>
      <c r="I69" s="97">
        <f t="shared" si="28"/>
        <v>2</v>
      </c>
      <c r="J69" s="97">
        <f t="shared" si="28"/>
        <v>2</v>
      </c>
      <c r="K69" s="98" t="s">
        <v>79</v>
      </c>
      <c r="L69" s="95"/>
      <c r="M69" s="96"/>
    </row>
    <row r="70" spans="1:13" ht="36.75" customHeight="1" x14ac:dyDescent="0.2">
      <c r="A70" s="90"/>
      <c r="B70" s="91" t="s">
        <v>78</v>
      </c>
      <c r="C70" s="92" t="s">
        <v>100</v>
      </c>
      <c r="D70" s="93">
        <f>D66+D68</f>
        <v>0</v>
      </c>
      <c r="E70" s="93">
        <f t="shared" ref="E70:J70" si="29">E66+E68</f>
        <v>0</v>
      </c>
      <c r="F70" s="93">
        <f t="shared" si="29"/>
        <v>1</v>
      </c>
      <c r="G70" s="93">
        <f t="shared" si="29"/>
        <v>0</v>
      </c>
      <c r="H70" s="93">
        <f t="shared" si="29"/>
        <v>0</v>
      </c>
      <c r="I70" s="93">
        <f t="shared" si="29"/>
        <v>2</v>
      </c>
      <c r="J70" s="93">
        <f t="shared" si="29"/>
        <v>3</v>
      </c>
      <c r="K70" s="94" t="s">
        <v>101</v>
      </c>
      <c r="L70" s="95" t="s">
        <v>79</v>
      </c>
      <c r="M70" s="96"/>
    </row>
    <row r="71" spans="1:13" s="5" customFormat="1" ht="36.75" customHeight="1" thickBot="1" x14ac:dyDescent="0.25">
      <c r="A71" s="101"/>
      <c r="B71" s="102"/>
      <c r="C71" s="103" t="s">
        <v>105</v>
      </c>
      <c r="D71" s="103">
        <f>SUM(D70)</f>
        <v>0</v>
      </c>
      <c r="E71" s="103">
        <f t="shared" ref="E71:J71" si="30">SUM(E70)</f>
        <v>0</v>
      </c>
      <c r="F71" s="103">
        <f t="shared" si="30"/>
        <v>1</v>
      </c>
      <c r="G71" s="103">
        <f t="shared" si="30"/>
        <v>0</v>
      </c>
      <c r="H71" s="103">
        <f t="shared" si="30"/>
        <v>0</v>
      </c>
      <c r="I71" s="103">
        <f t="shared" si="30"/>
        <v>2</v>
      </c>
      <c r="J71" s="103">
        <f t="shared" si="30"/>
        <v>3</v>
      </c>
      <c r="K71" s="104" t="s">
        <v>79</v>
      </c>
      <c r="L71" s="105"/>
      <c r="M71" s="106"/>
    </row>
    <row r="72" spans="1:13" s="5" customFormat="1" x14ac:dyDescent="0.2">
      <c r="A72" s="118"/>
      <c r="B72" s="118"/>
      <c r="C72" s="115"/>
      <c r="D72" s="115"/>
      <c r="E72" s="115"/>
      <c r="F72" s="115"/>
      <c r="G72" s="115"/>
      <c r="H72" s="115"/>
      <c r="I72" s="115"/>
      <c r="J72" s="115"/>
      <c r="K72" s="119"/>
      <c r="L72" s="120"/>
      <c r="M72" s="118"/>
    </row>
    <row r="73" spans="1:13" s="5" customFormat="1" x14ac:dyDescent="0.2">
      <c r="A73" s="118"/>
      <c r="B73" s="118"/>
      <c r="C73" s="115"/>
      <c r="D73" s="115"/>
      <c r="E73" s="115"/>
      <c r="F73" s="115"/>
      <c r="G73" s="115"/>
      <c r="H73" s="115"/>
      <c r="I73" s="115"/>
      <c r="J73" s="115"/>
      <c r="K73" s="119"/>
      <c r="L73" s="120"/>
      <c r="M73" s="118"/>
    </row>
    <row r="74" spans="1:13" s="5" customFormat="1" x14ac:dyDescent="0.2">
      <c r="A74" s="118"/>
      <c r="B74" s="118"/>
      <c r="C74" s="115"/>
      <c r="D74" s="115"/>
      <c r="E74" s="115"/>
      <c r="F74" s="115"/>
      <c r="G74" s="115"/>
      <c r="H74" s="115"/>
      <c r="I74" s="115"/>
      <c r="J74" s="115"/>
      <c r="K74" s="119"/>
      <c r="L74" s="120"/>
      <c r="M74" s="118"/>
    </row>
    <row r="75" spans="1:13" s="5" customFormat="1" x14ac:dyDescent="0.2">
      <c r="A75" s="118"/>
      <c r="B75" s="118"/>
      <c r="C75" s="115"/>
      <c r="D75" s="115"/>
      <c r="E75" s="115"/>
      <c r="F75" s="115"/>
      <c r="G75" s="115"/>
      <c r="H75" s="115"/>
      <c r="I75" s="115"/>
      <c r="J75" s="115"/>
      <c r="K75" s="119"/>
      <c r="L75" s="120"/>
      <c r="M75" s="118"/>
    </row>
    <row r="76" spans="1:13" s="5" customFormat="1" x14ac:dyDescent="0.2">
      <c r="A76" s="118"/>
      <c r="B76" s="118"/>
      <c r="C76" s="115"/>
      <c r="D76" s="115"/>
      <c r="E76" s="115"/>
      <c r="F76" s="115"/>
      <c r="G76" s="115"/>
      <c r="H76" s="115"/>
      <c r="I76" s="115"/>
      <c r="J76" s="115"/>
      <c r="K76" s="119"/>
      <c r="L76" s="120"/>
      <c r="M76" s="118"/>
    </row>
    <row r="77" spans="1:13" s="5" customFormat="1" ht="27" customHeight="1" x14ac:dyDescent="0.2">
      <c r="A77" s="63" t="s">
        <v>80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3" s="5" customFormat="1" ht="29.1" customHeight="1" x14ac:dyDescent="0.2">
      <c r="A78" s="64" t="s">
        <v>113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</row>
    <row r="79" spans="1:13" s="5" customFormat="1" ht="23.65" customHeight="1" thickBot="1" x14ac:dyDescent="0.25">
      <c r="A79" s="114"/>
      <c r="B79" s="114"/>
      <c r="C79" s="114"/>
      <c r="D79" s="114"/>
      <c r="E79" s="67"/>
      <c r="F79" s="67"/>
      <c r="G79" s="67"/>
      <c r="H79" s="115"/>
      <c r="I79" s="115"/>
      <c r="J79" s="115"/>
      <c r="K79" s="116"/>
      <c r="L79" s="116"/>
      <c r="M79" s="117"/>
    </row>
    <row r="80" spans="1:13" s="5" customFormat="1" ht="42" customHeight="1" x14ac:dyDescent="0.2">
      <c r="A80" s="69" t="s">
        <v>82</v>
      </c>
      <c r="B80" s="70" t="s">
        <v>83</v>
      </c>
      <c r="C80" s="71" t="s">
        <v>84</v>
      </c>
      <c r="D80" s="72" t="s">
        <v>85</v>
      </c>
      <c r="E80" s="72" t="s">
        <v>86</v>
      </c>
      <c r="F80" s="72" t="s">
        <v>87</v>
      </c>
      <c r="G80" s="72" t="s">
        <v>88</v>
      </c>
      <c r="H80" s="72" t="s">
        <v>89</v>
      </c>
      <c r="I80" s="72" t="s">
        <v>90</v>
      </c>
      <c r="J80" s="72" t="s">
        <v>78</v>
      </c>
      <c r="K80" s="73" t="s">
        <v>91</v>
      </c>
      <c r="L80" s="74" t="s">
        <v>92</v>
      </c>
      <c r="M80" s="75" t="s">
        <v>32</v>
      </c>
    </row>
    <row r="81" spans="1:13" s="5" customFormat="1" ht="45.4" customHeight="1" thickBot="1" x14ac:dyDescent="0.25">
      <c r="A81" s="76"/>
      <c r="B81" s="77"/>
      <c r="C81" s="78"/>
      <c r="D81" s="79" t="s">
        <v>93</v>
      </c>
      <c r="E81" s="79" t="s">
        <v>94</v>
      </c>
      <c r="F81" s="79" t="s">
        <v>95</v>
      </c>
      <c r="G81" s="79" t="s">
        <v>96</v>
      </c>
      <c r="H81" s="79" t="s">
        <v>97</v>
      </c>
      <c r="I81" s="79" t="s">
        <v>98</v>
      </c>
      <c r="J81" s="79" t="s">
        <v>79</v>
      </c>
      <c r="K81" s="80"/>
      <c r="L81" s="81"/>
      <c r="M81" s="82"/>
    </row>
    <row r="82" spans="1:13" s="5" customFormat="1" ht="25.5" customHeight="1" x14ac:dyDescent="0.2">
      <c r="A82" s="121" t="s">
        <v>54</v>
      </c>
      <c r="B82" s="122" t="s">
        <v>99</v>
      </c>
      <c r="C82" s="109" t="s">
        <v>100</v>
      </c>
      <c r="D82" s="109">
        <v>0</v>
      </c>
      <c r="E82" s="110">
        <v>0</v>
      </c>
      <c r="F82" s="110">
        <v>0</v>
      </c>
      <c r="G82" s="110">
        <v>0</v>
      </c>
      <c r="H82" s="110">
        <v>0</v>
      </c>
      <c r="I82" s="110">
        <v>5</v>
      </c>
      <c r="J82" s="110">
        <v>5</v>
      </c>
      <c r="K82" s="111" t="s">
        <v>101</v>
      </c>
      <c r="L82" s="123" t="s">
        <v>102</v>
      </c>
      <c r="M82" s="124" t="s">
        <v>55</v>
      </c>
    </row>
    <row r="83" spans="1:13" s="5" customFormat="1" ht="24.75" customHeight="1" x14ac:dyDescent="0.2">
      <c r="A83" s="125"/>
      <c r="B83" s="126"/>
      <c r="C83" s="97" t="s">
        <v>105</v>
      </c>
      <c r="D83" s="97">
        <f>SUM(D82)</f>
        <v>0</v>
      </c>
      <c r="E83" s="97">
        <f t="shared" ref="E83:J83" si="31">SUM(E82)</f>
        <v>0</v>
      </c>
      <c r="F83" s="97">
        <f t="shared" si="31"/>
        <v>0</v>
      </c>
      <c r="G83" s="97">
        <f t="shared" si="31"/>
        <v>0</v>
      </c>
      <c r="H83" s="97">
        <f t="shared" si="31"/>
        <v>0</v>
      </c>
      <c r="I83" s="97">
        <f t="shared" si="31"/>
        <v>5</v>
      </c>
      <c r="J83" s="97">
        <f t="shared" si="31"/>
        <v>5</v>
      </c>
      <c r="K83" s="98" t="s">
        <v>79</v>
      </c>
      <c r="L83" s="127"/>
      <c r="M83" s="128"/>
    </row>
    <row r="84" spans="1:13" s="5" customFormat="1" ht="30.6" customHeight="1" x14ac:dyDescent="0.2">
      <c r="A84" s="125"/>
      <c r="B84" s="91" t="s">
        <v>108</v>
      </c>
      <c r="C84" s="109" t="s">
        <v>100</v>
      </c>
      <c r="D84" s="110">
        <v>0</v>
      </c>
      <c r="E84" s="110">
        <v>0</v>
      </c>
      <c r="F84" s="110">
        <v>1</v>
      </c>
      <c r="G84" s="110">
        <v>0</v>
      </c>
      <c r="H84" s="110">
        <v>0</v>
      </c>
      <c r="I84" s="110">
        <v>0</v>
      </c>
      <c r="J84" s="110">
        <v>1</v>
      </c>
      <c r="K84" s="111" t="s">
        <v>101</v>
      </c>
      <c r="L84" s="129" t="s">
        <v>109</v>
      </c>
      <c r="M84" s="128"/>
    </row>
    <row r="85" spans="1:13" s="5" customFormat="1" ht="30.6" customHeight="1" x14ac:dyDescent="0.2">
      <c r="A85" s="125"/>
      <c r="B85" s="91"/>
      <c r="C85" s="97" t="s">
        <v>105</v>
      </c>
      <c r="D85" s="97">
        <f>SUM(D84)</f>
        <v>0</v>
      </c>
      <c r="E85" s="97">
        <f t="shared" ref="E85:J85" si="32">SUM(E84)</f>
        <v>0</v>
      </c>
      <c r="F85" s="97">
        <f t="shared" si="32"/>
        <v>1</v>
      </c>
      <c r="G85" s="97">
        <f t="shared" si="32"/>
        <v>0</v>
      </c>
      <c r="H85" s="97">
        <f t="shared" si="32"/>
        <v>0</v>
      </c>
      <c r="I85" s="97">
        <f t="shared" si="32"/>
        <v>0</v>
      </c>
      <c r="J85" s="97">
        <f t="shared" si="32"/>
        <v>1</v>
      </c>
      <c r="K85" s="98" t="s">
        <v>79</v>
      </c>
      <c r="L85" s="112"/>
      <c r="M85" s="128"/>
    </row>
    <row r="86" spans="1:13" s="5" customFormat="1" ht="38.25" customHeight="1" x14ac:dyDescent="0.2">
      <c r="A86" s="125"/>
      <c r="B86" s="130" t="s">
        <v>110</v>
      </c>
      <c r="C86" s="92" t="s">
        <v>114</v>
      </c>
      <c r="D86" s="93">
        <v>0</v>
      </c>
      <c r="E86" s="93">
        <v>0</v>
      </c>
      <c r="F86" s="93">
        <v>0</v>
      </c>
      <c r="G86" s="93">
        <v>0</v>
      </c>
      <c r="H86" s="93">
        <v>1</v>
      </c>
      <c r="I86" s="93">
        <v>0</v>
      </c>
      <c r="J86" s="93">
        <v>1</v>
      </c>
      <c r="K86" s="94" t="s">
        <v>115</v>
      </c>
      <c r="L86" s="131" t="s">
        <v>111</v>
      </c>
      <c r="M86" s="128"/>
    </row>
    <row r="87" spans="1:13" s="5" customFormat="1" ht="38.25" customHeight="1" x14ac:dyDescent="0.2">
      <c r="A87" s="125"/>
      <c r="B87" s="108"/>
      <c r="C87" s="97" t="s">
        <v>105</v>
      </c>
      <c r="D87" s="97">
        <f>SUM(D86)</f>
        <v>0</v>
      </c>
      <c r="E87" s="97">
        <f t="shared" ref="E87:J87" si="33">SUM(E86)</f>
        <v>0</v>
      </c>
      <c r="F87" s="97">
        <f t="shared" si="33"/>
        <v>0</v>
      </c>
      <c r="G87" s="97">
        <f t="shared" si="33"/>
        <v>0</v>
      </c>
      <c r="H87" s="97">
        <f t="shared" si="33"/>
        <v>1</v>
      </c>
      <c r="I87" s="97">
        <f t="shared" si="33"/>
        <v>0</v>
      </c>
      <c r="J87" s="97">
        <f t="shared" si="33"/>
        <v>1</v>
      </c>
      <c r="K87" s="98" t="s">
        <v>79</v>
      </c>
      <c r="L87" s="132"/>
      <c r="M87" s="128"/>
    </row>
    <row r="88" spans="1:13" s="5" customFormat="1" ht="30.6" customHeight="1" x14ac:dyDescent="0.2">
      <c r="A88" s="125"/>
      <c r="B88" s="130" t="s">
        <v>78</v>
      </c>
      <c r="C88" s="92" t="s">
        <v>100</v>
      </c>
      <c r="D88" s="93">
        <f>D82+D84</f>
        <v>0</v>
      </c>
      <c r="E88" s="93">
        <f t="shared" ref="E88:J88" si="34">E82+E84</f>
        <v>0</v>
      </c>
      <c r="F88" s="93">
        <f t="shared" si="34"/>
        <v>1</v>
      </c>
      <c r="G88" s="93">
        <f t="shared" si="34"/>
        <v>0</v>
      </c>
      <c r="H88" s="93">
        <f t="shared" si="34"/>
        <v>0</v>
      </c>
      <c r="I88" s="93">
        <f t="shared" si="34"/>
        <v>5</v>
      </c>
      <c r="J88" s="93">
        <f t="shared" si="34"/>
        <v>6</v>
      </c>
      <c r="K88" s="94" t="s">
        <v>101</v>
      </c>
      <c r="L88" s="99" t="s">
        <v>102</v>
      </c>
      <c r="M88" s="128"/>
    </row>
    <row r="89" spans="1:13" s="5" customFormat="1" ht="30.6" customHeight="1" x14ac:dyDescent="0.2">
      <c r="A89" s="125"/>
      <c r="B89" s="133"/>
      <c r="C89" s="92" t="s">
        <v>114</v>
      </c>
      <c r="D89" s="93">
        <f>D86</f>
        <v>0</v>
      </c>
      <c r="E89" s="93">
        <f t="shared" ref="E89:J89" si="35">E86</f>
        <v>0</v>
      </c>
      <c r="F89" s="93">
        <f t="shared" si="35"/>
        <v>0</v>
      </c>
      <c r="G89" s="93">
        <f t="shared" si="35"/>
        <v>0</v>
      </c>
      <c r="H89" s="93">
        <f t="shared" si="35"/>
        <v>1</v>
      </c>
      <c r="I89" s="93">
        <f t="shared" si="35"/>
        <v>0</v>
      </c>
      <c r="J89" s="93">
        <f t="shared" si="35"/>
        <v>1</v>
      </c>
      <c r="K89" s="94" t="s">
        <v>115</v>
      </c>
      <c r="L89" s="129"/>
      <c r="M89" s="128"/>
    </row>
    <row r="90" spans="1:13" s="5" customFormat="1" ht="30.6" customHeight="1" thickBot="1" x14ac:dyDescent="0.25">
      <c r="A90" s="134"/>
      <c r="B90" s="135"/>
      <c r="C90" s="103" t="s">
        <v>105</v>
      </c>
      <c r="D90" s="103">
        <f>SUM(D88:D89)</f>
        <v>0</v>
      </c>
      <c r="E90" s="103">
        <f t="shared" ref="E90:J90" si="36">SUM(E88:E89)</f>
        <v>0</v>
      </c>
      <c r="F90" s="103">
        <f t="shared" si="36"/>
        <v>1</v>
      </c>
      <c r="G90" s="103">
        <f t="shared" si="36"/>
        <v>0</v>
      </c>
      <c r="H90" s="103">
        <f t="shared" si="36"/>
        <v>1</v>
      </c>
      <c r="I90" s="103">
        <f t="shared" si="36"/>
        <v>5</v>
      </c>
      <c r="J90" s="103">
        <f t="shared" si="36"/>
        <v>7</v>
      </c>
      <c r="K90" s="104" t="s">
        <v>79</v>
      </c>
      <c r="L90" s="136"/>
      <c r="M90" s="137"/>
    </row>
    <row r="91" spans="1:13" s="5" customFormat="1" ht="30.6" customHeight="1" x14ac:dyDescent="0.2">
      <c r="A91" s="83" t="s">
        <v>56</v>
      </c>
      <c r="B91" s="84" t="s">
        <v>99</v>
      </c>
      <c r="C91" s="85" t="s">
        <v>100</v>
      </c>
      <c r="D91" s="86">
        <v>2</v>
      </c>
      <c r="E91" s="86">
        <v>19</v>
      </c>
      <c r="F91" s="86">
        <v>41</v>
      </c>
      <c r="G91" s="86">
        <v>59</v>
      </c>
      <c r="H91" s="86">
        <v>44</v>
      </c>
      <c r="I91" s="86">
        <v>218</v>
      </c>
      <c r="J91" s="86">
        <f>SUM(D91:I91)</f>
        <v>383</v>
      </c>
      <c r="K91" s="87" t="s">
        <v>101</v>
      </c>
      <c r="L91" s="88" t="s">
        <v>102</v>
      </c>
      <c r="M91" s="124" t="s">
        <v>57</v>
      </c>
    </row>
    <row r="92" spans="1:13" s="5" customFormat="1" ht="30.6" customHeight="1" x14ac:dyDescent="0.2">
      <c r="A92" s="90"/>
      <c r="B92" s="91"/>
      <c r="C92" s="92" t="s">
        <v>103</v>
      </c>
      <c r="D92" s="93">
        <v>3</v>
      </c>
      <c r="E92" s="93">
        <v>0</v>
      </c>
      <c r="F92" s="93">
        <v>2</v>
      </c>
      <c r="G92" s="93">
        <v>0</v>
      </c>
      <c r="H92" s="93">
        <v>0</v>
      </c>
      <c r="I92" s="93">
        <v>0</v>
      </c>
      <c r="J92" s="93">
        <v>5</v>
      </c>
      <c r="K92" s="94" t="s">
        <v>104</v>
      </c>
      <c r="L92" s="95"/>
      <c r="M92" s="128"/>
    </row>
    <row r="93" spans="1:13" s="5" customFormat="1" ht="30.6" customHeight="1" x14ac:dyDescent="0.2">
      <c r="A93" s="90"/>
      <c r="B93" s="91"/>
      <c r="C93" s="97" t="s">
        <v>105</v>
      </c>
      <c r="D93" s="97">
        <f>SUM(D91:D92)</f>
        <v>5</v>
      </c>
      <c r="E93" s="97">
        <f t="shared" ref="E93:J93" si="37">SUM(E91:E92)</f>
        <v>19</v>
      </c>
      <c r="F93" s="97">
        <f t="shared" si="37"/>
        <v>43</v>
      </c>
      <c r="G93" s="97">
        <f t="shared" si="37"/>
        <v>59</v>
      </c>
      <c r="H93" s="97">
        <f t="shared" si="37"/>
        <v>44</v>
      </c>
      <c r="I93" s="97">
        <f t="shared" si="37"/>
        <v>218</v>
      </c>
      <c r="J93" s="97">
        <f t="shared" si="37"/>
        <v>388</v>
      </c>
      <c r="K93" s="98" t="s">
        <v>79</v>
      </c>
      <c r="L93" s="95"/>
      <c r="M93" s="128"/>
    </row>
    <row r="94" spans="1:13" s="5" customFormat="1" ht="30.6" customHeight="1" x14ac:dyDescent="0.2">
      <c r="A94" s="90"/>
      <c r="B94" s="91" t="s">
        <v>106</v>
      </c>
      <c r="C94" s="92" t="s">
        <v>100</v>
      </c>
      <c r="D94" s="93">
        <v>0</v>
      </c>
      <c r="E94" s="93">
        <v>1</v>
      </c>
      <c r="F94" s="93">
        <v>4</v>
      </c>
      <c r="G94" s="93">
        <v>0</v>
      </c>
      <c r="H94" s="93">
        <v>0</v>
      </c>
      <c r="I94" s="93">
        <v>0</v>
      </c>
      <c r="J94" s="93">
        <v>5</v>
      </c>
      <c r="K94" s="94" t="s">
        <v>101</v>
      </c>
      <c r="L94" s="95" t="s">
        <v>107</v>
      </c>
      <c r="M94" s="128"/>
    </row>
    <row r="95" spans="1:13" s="5" customFormat="1" ht="30.6" customHeight="1" x14ac:dyDescent="0.2">
      <c r="A95" s="90"/>
      <c r="B95" s="91"/>
      <c r="C95" s="97" t="s">
        <v>105</v>
      </c>
      <c r="D95" s="97">
        <f>SUM(D94)</f>
        <v>0</v>
      </c>
      <c r="E95" s="97">
        <f t="shared" ref="E95:J95" si="38">SUM(E94)</f>
        <v>1</v>
      </c>
      <c r="F95" s="97">
        <f t="shared" si="38"/>
        <v>4</v>
      </c>
      <c r="G95" s="97">
        <f t="shared" si="38"/>
        <v>0</v>
      </c>
      <c r="H95" s="97">
        <f t="shared" si="38"/>
        <v>0</v>
      </c>
      <c r="I95" s="97">
        <f t="shared" si="38"/>
        <v>0</v>
      </c>
      <c r="J95" s="97">
        <f t="shared" si="38"/>
        <v>5</v>
      </c>
      <c r="K95" s="98" t="s">
        <v>79</v>
      </c>
      <c r="L95" s="95"/>
      <c r="M95" s="128"/>
    </row>
    <row r="96" spans="1:13" s="5" customFormat="1" ht="27.95" customHeight="1" x14ac:dyDescent="0.2">
      <c r="A96" s="90"/>
      <c r="B96" s="91" t="s">
        <v>78</v>
      </c>
      <c r="C96" s="92" t="s">
        <v>100</v>
      </c>
      <c r="D96" s="93">
        <f>D91+D94</f>
        <v>2</v>
      </c>
      <c r="E96" s="93">
        <f t="shared" ref="E96:J96" si="39">E91+E94</f>
        <v>20</v>
      </c>
      <c r="F96" s="93">
        <f t="shared" si="39"/>
        <v>45</v>
      </c>
      <c r="G96" s="93">
        <f t="shared" si="39"/>
        <v>59</v>
      </c>
      <c r="H96" s="93">
        <f t="shared" si="39"/>
        <v>44</v>
      </c>
      <c r="I96" s="93">
        <f t="shared" si="39"/>
        <v>218</v>
      </c>
      <c r="J96" s="93">
        <f t="shared" si="39"/>
        <v>388</v>
      </c>
      <c r="K96" s="94" t="s">
        <v>101</v>
      </c>
      <c r="L96" s="95" t="s">
        <v>79</v>
      </c>
      <c r="M96" s="128"/>
    </row>
    <row r="97" spans="1:13" s="5" customFormat="1" ht="27.95" customHeight="1" x14ac:dyDescent="0.2">
      <c r="A97" s="90"/>
      <c r="B97" s="91"/>
      <c r="C97" s="92" t="s">
        <v>103</v>
      </c>
      <c r="D97" s="93">
        <f>D92</f>
        <v>3</v>
      </c>
      <c r="E97" s="93">
        <f t="shared" ref="E97:J97" si="40">E92</f>
        <v>0</v>
      </c>
      <c r="F97" s="93">
        <f t="shared" si="40"/>
        <v>2</v>
      </c>
      <c r="G97" s="93">
        <f t="shared" si="40"/>
        <v>0</v>
      </c>
      <c r="H97" s="93">
        <f t="shared" si="40"/>
        <v>0</v>
      </c>
      <c r="I97" s="93">
        <f t="shared" si="40"/>
        <v>0</v>
      </c>
      <c r="J97" s="93">
        <f t="shared" si="40"/>
        <v>5</v>
      </c>
      <c r="K97" s="94" t="s">
        <v>104</v>
      </c>
      <c r="L97" s="95"/>
      <c r="M97" s="128"/>
    </row>
    <row r="98" spans="1:13" s="5" customFormat="1" ht="27.95" customHeight="1" thickBot="1" x14ac:dyDescent="0.25">
      <c r="A98" s="101"/>
      <c r="B98" s="102"/>
      <c r="C98" s="103" t="s">
        <v>105</v>
      </c>
      <c r="D98" s="103">
        <f>SUM(D96:D97)</f>
        <v>5</v>
      </c>
      <c r="E98" s="103">
        <f t="shared" ref="E98:J98" si="41">SUM(E96:E97)</f>
        <v>20</v>
      </c>
      <c r="F98" s="103">
        <f t="shared" si="41"/>
        <v>47</v>
      </c>
      <c r="G98" s="103">
        <f t="shared" si="41"/>
        <v>59</v>
      </c>
      <c r="H98" s="103">
        <f t="shared" si="41"/>
        <v>44</v>
      </c>
      <c r="I98" s="103">
        <f t="shared" si="41"/>
        <v>218</v>
      </c>
      <c r="J98" s="103">
        <f t="shared" si="41"/>
        <v>393</v>
      </c>
      <c r="K98" s="104" t="s">
        <v>79</v>
      </c>
      <c r="L98" s="105"/>
      <c r="M98" s="137"/>
    </row>
    <row r="99" spans="1:13" s="5" customFormat="1" ht="30.6" customHeight="1" x14ac:dyDescent="0.2">
      <c r="A99" s="107" t="s">
        <v>58</v>
      </c>
      <c r="B99" s="108" t="s">
        <v>99</v>
      </c>
      <c r="C99" s="109" t="s">
        <v>100</v>
      </c>
      <c r="D99" s="110">
        <v>0</v>
      </c>
      <c r="E99" s="110">
        <v>1</v>
      </c>
      <c r="F99" s="110">
        <v>2</v>
      </c>
      <c r="G99" s="110">
        <v>0</v>
      </c>
      <c r="H99" s="110">
        <v>1</v>
      </c>
      <c r="I99" s="110">
        <v>2</v>
      </c>
      <c r="J99" s="110">
        <v>6</v>
      </c>
      <c r="K99" s="111" t="s">
        <v>101</v>
      </c>
      <c r="L99" s="112" t="s">
        <v>102</v>
      </c>
      <c r="M99" s="113" t="s">
        <v>59</v>
      </c>
    </row>
    <row r="100" spans="1:13" s="5" customFormat="1" ht="30.6" customHeight="1" thickBot="1" x14ac:dyDescent="0.25">
      <c r="A100" s="101"/>
      <c r="B100" s="102"/>
      <c r="C100" s="103" t="s">
        <v>105</v>
      </c>
      <c r="D100" s="103">
        <f>SUM(D99)</f>
        <v>0</v>
      </c>
      <c r="E100" s="103">
        <f t="shared" ref="E100:J100" si="42">SUM(E99)</f>
        <v>1</v>
      </c>
      <c r="F100" s="103">
        <f t="shared" si="42"/>
        <v>2</v>
      </c>
      <c r="G100" s="103">
        <f t="shared" si="42"/>
        <v>0</v>
      </c>
      <c r="H100" s="103">
        <f t="shared" si="42"/>
        <v>1</v>
      </c>
      <c r="I100" s="103">
        <f t="shared" si="42"/>
        <v>2</v>
      </c>
      <c r="J100" s="103">
        <f t="shared" si="42"/>
        <v>6</v>
      </c>
      <c r="K100" s="104" t="s">
        <v>79</v>
      </c>
      <c r="L100" s="105"/>
      <c r="M100" s="106"/>
    </row>
    <row r="101" spans="1:13" s="5" customForma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9"/>
      <c r="L101" s="139"/>
      <c r="M101" s="138"/>
    </row>
    <row r="102" spans="1:13" s="5" customFormat="1" ht="26.1" customHeight="1" x14ac:dyDescent="0.2">
      <c r="A102" s="63" t="s">
        <v>80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</row>
    <row r="103" spans="1:13" s="5" customFormat="1" ht="33.6" customHeight="1" x14ac:dyDescent="0.2">
      <c r="A103" s="64" t="s">
        <v>81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 s="5" customFormat="1" ht="22.7" customHeight="1" thickBot="1" x14ac:dyDescent="0.25">
      <c r="A104" s="114"/>
      <c r="B104" s="114"/>
      <c r="C104" s="114"/>
      <c r="D104" s="114"/>
      <c r="E104" s="67"/>
      <c r="F104" s="67"/>
      <c r="G104" s="67"/>
      <c r="H104" s="115"/>
      <c r="I104" s="115"/>
      <c r="J104" s="115"/>
      <c r="K104" s="116"/>
      <c r="L104" s="116"/>
      <c r="M104" s="117"/>
    </row>
    <row r="105" spans="1:13" s="5" customFormat="1" ht="44.65" customHeight="1" x14ac:dyDescent="0.2">
      <c r="A105" s="69" t="s">
        <v>82</v>
      </c>
      <c r="B105" s="70" t="s">
        <v>83</v>
      </c>
      <c r="C105" s="71" t="s">
        <v>84</v>
      </c>
      <c r="D105" s="72" t="s">
        <v>85</v>
      </c>
      <c r="E105" s="72" t="s">
        <v>86</v>
      </c>
      <c r="F105" s="72" t="s">
        <v>87</v>
      </c>
      <c r="G105" s="72" t="s">
        <v>88</v>
      </c>
      <c r="H105" s="72" t="s">
        <v>89</v>
      </c>
      <c r="I105" s="72" t="s">
        <v>90</v>
      </c>
      <c r="J105" s="72" t="s">
        <v>78</v>
      </c>
      <c r="K105" s="73" t="s">
        <v>91</v>
      </c>
      <c r="L105" s="74" t="s">
        <v>92</v>
      </c>
      <c r="M105" s="75" t="s">
        <v>32</v>
      </c>
    </row>
    <row r="106" spans="1:13" s="140" customFormat="1" ht="41.1" customHeight="1" thickBot="1" x14ac:dyDescent="0.25">
      <c r="A106" s="76"/>
      <c r="B106" s="77"/>
      <c r="C106" s="78"/>
      <c r="D106" s="79" t="s">
        <v>93</v>
      </c>
      <c r="E106" s="79" t="s">
        <v>94</v>
      </c>
      <c r="F106" s="79" t="s">
        <v>95</v>
      </c>
      <c r="G106" s="79" t="s">
        <v>96</v>
      </c>
      <c r="H106" s="79" t="s">
        <v>97</v>
      </c>
      <c r="I106" s="79" t="s">
        <v>98</v>
      </c>
      <c r="J106" s="79" t="s">
        <v>79</v>
      </c>
      <c r="K106" s="80"/>
      <c r="L106" s="81"/>
      <c r="M106" s="82"/>
    </row>
    <row r="107" spans="1:13" ht="45" customHeight="1" x14ac:dyDescent="0.2">
      <c r="A107" s="83" t="s">
        <v>60</v>
      </c>
      <c r="B107" s="84" t="s">
        <v>99</v>
      </c>
      <c r="C107" s="85" t="s">
        <v>100</v>
      </c>
      <c r="D107" s="86">
        <v>1</v>
      </c>
      <c r="E107" s="86">
        <v>8</v>
      </c>
      <c r="F107" s="86">
        <v>159</v>
      </c>
      <c r="G107" s="86">
        <v>105</v>
      </c>
      <c r="H107" s="86">
        <v>204</v>
      </c>
      <c r="I107" s="86">
        <v>167</v>
      </c>
      <c r="J107" s="86">
        <v>644</v>
      </c>
      <c r="K107" s="87" t="s">
        <v>101</v>
      </c>
      <c r="L107" s="88" t="s">
        <v>102</v>
      </c>
      <c r="M107" s="89" t="s">
        <v>61</v>
      </c>
    </row>
    <row r="108" spans="1:13" ht="45" customHeight="1" thickBot="1" x14ac:dyDescent="0.25">
      <c r="A108" s="101"/>
      <c r="B108" s="102"/>
      <c r="C108" s="103" t="s">
        <v>105</v>
      </c>
      <c r="D108" s="103">
        <f>SUM(D107)</f>
        <v>1</v>
      </c>
      <c r="E108" s="103">
        <f t="shared" ref="E108:J108" si="43">SUM(E107)</f>
        <v>8</v>
      </c>
      <c r="F108" s="103">
        <f t="shared" si="43"/>
        <v>159</v>
      </c>
      <c r="G108" s="103">
        <f t="shared" si="43"/>
        <v>105</v>
      </c>
      <c r="H108" s="103">
        <f t="shared" si="43"/>
        <v>204</v>
      </c>
      <c r="I108" s="103">
        <f t="shared" si="43"/>
        <v>167</v>
      </c>
      <c r="J108" s="103">
        <f t="shared" si="43"/>
        <v>644</v>
      </c>
      <c r="K108" s="104" t="s">
        <v>79</v>
      </c>
      <c r="L108" s="105"/>
      <c r="M108" s="106"/>
    </row>
    <row r="109" spans="1:13" ht="45" customHeight="1" x14ac:dyDescent="0.2">
      <c r="A109" s="83" t="s">
        <v>62</v>
      </c>
      <c r="B109" s="84" t="s">
        <v>99</v>
      </c>
      <c r="C109" s="85" t="s">
        <v>100</v>
      </c>
      <c r="D109" s="86">
        <v>0</v>
      </c>
      <c r="E109" s="86">
        <v>0</v>
      </c>
      <c r="F109" s="86">
        <v>0</v>
      </c>
      <c r="G109" s="86">
        <v>1</v>
      </c>
      <c r="H109" s="86">
        <v>1</v>
      </c>
      <c r="I109" s="86">
        <v>10</v>
      </c>
      <c r="J109" s="86">
        <v>12</v>
      </c>
      <c r="K109" s="87" t="s">
        <v>101</v>
      </c>
      <c r="L109" s="88" t="s">
        <v>102</v>
      </c>
      <c r="M109" s="89" t="s">
        <v>63</v>
      </c>
    </row>
    <row r="110" spans="1:13" ht="45" customHeight="1" thickBot="1" x14ac:dyDescent="0.25">
      <c r="A110" s="90"/>
      <c r="B110" s="91"/>
      <c r="C110" s="97" t="s">
        <v>105</v>
      </c>
      <c r="D110" s="97">
        <f>SUM(D109)</f>
        <v>0</v>
      </c>
      <c r="E110" s="97">
        <f t="shared" ref="E110:J110" si="44">SUM(E109)</f>
        <v>0</v>
      </c>
      <c r="F110" s="97">
        <f t="shared" si="44"/>
        <v>0</v>
      </c>
      <c r="G110" s="97">
        <f t="shared" si="44"/>
        <v>1</v>
      </c>
      <c r="H110" s="97">
        <f t="shared" si="44"/>
        <v>1</v>
      </c>
      <c r="I110" s="97">
        <f t="shared" si="44"/>
        <v>10</v>
      </c>
      <c r="J110" s="97">
        <f t="shared" si="44"/>
        <v>12</v>
      </c>
      <c r="K110" s="98" t="s">
        <v>79</v>
      </c>
      <c r="L110" s="95"/>
      <c r="M110" s="96"/>
    </row>
    <row r="111" spans="1:13" ht="45" customHeight="1" x14ac:dyDescent="0.2">
      <c r="A111" s="83" t="s">
        <v>64</v>
      </c>
      <c r="B111" s="84" t="s">
        <v>99</v>
      </c>
      <c r="C111" s="85" t="s">
        <v>100</v>
      </c>
      <c r="D111" s="86">
        <v>0</v>
      </c>
      <c r="E111" s="86">
        <v>0</v>
      </c>
      <c r="F111" s="86">
        <v>2</v>
      </c>
      <c r="G111" s="86">
        <v>1</v>
      </c>
      <c r="H111" s="86">
        <v>0</v>
      </c>
      <c r="I111" s="86">
        <v>7</v>
      </c>
      <c r="J111" s="86">
        <v>10</v>
      </c>
      <c r="K111" s="87" t="s">
        <v>101</v>
      </c>
      <c r="L111" s="141" t="s">
        <v>107</v>
      </c>
      <c r="M111" s="142" t="s">
        <v>65</v>
      </c>
    </row>
    <row r="112" spans="1:13" ht="45" customHeight="1" thickBot="1" x14ac:dyDescent="0.25">
      <c r="A112" s="101"/>
      <c r="B112" s="102"/>
      <c r="C112" s="103" t="s">
        <v>105</v>
      </c>
      <c r="D112" s="103">
        <f>SUM(D111)</f>
        <v>0</v>
      </c>
      <c r="E112" s="103">
        <f t="shared" ref="E112:J112" si="45">SUM(E111)</f>
        <v>0</v>
      </c>
      <c r="F112" s="103">
        <f t="shared" si="45"/>
        <v>2</v>
      </c>
      <c r="G112" s="103">
        <f t="shared" si="45"/>
        <v>1</v>
      </c>
      <c r="H112" s="103">
        <f t="shared" si="45"/>
        <v>0</v>
      </c>
      <c r="I112" s="103">
        <f t="shared" si="45"/>
        <v>7</v>
      </c>
      <c r="J112" s="103">
        <f t="shared" si="45"/>
        <v>10</v>
      </c>
      <c r="K112" s="104" t="s">
        <v>79</v>
      </c>
      <c r="L112" s="143"/>
      <c r="M112" s="144"/>
    </row>
    <row r="113" spans="1:13" ht="45" customHeight="1" x14ac:dyDescent="0.2">
      <c r="A113" s="83" t="s">
        <v>66</v>
      </c>
      <c r="B113" s="84" t="s">
        <v>99</v>
      </c>
      <c r="C113" s="85" t="s">
        <v>100</v>
      </c>
      <c r="D113" s="86">
        <v>0</v>
      </c>
      <c r="E113" s="86">
        <v>14</v>
      </c>
      <c r="F113" s="86">
        <v>66</v>
      </c>
      <c r="G113" s="86">
        <v>100</v>
      </c>
      <c r="H113" s="86">
        <v>54</v>
      </c>
      <c r="I113" s="86">
        <v>44</v>
      </c>
      <c r="J113" s="86">
        <v>278</v>
      </c>
      <c r="K113" s="87" t="s">
        <v>101</v>
      </c>
      <c r="L113" s="88" t="s">
        <v>102</v>
      </c>
      <c r="M113" s="89" t="s">
        <v>67</v>
      </c>
    </row>
    <row r="114" spans="1:13" ht="45" customHeight="1" thickBot="1" x14ac:dyDescent="0.25">
      <c r="A114" s="101"/>
      <c r="B114" s="102"/>
      <c r="C114" s="103" t="s">
        <v>105</v>
      </c>
      <c r="D114" s="103">
        <f>SUM(D113)</f>
        <v>0</v>
      </c>
      <c r="E114" s="103">
        <f t="shared" ref="E114:J114" si="46">SUM(E113)</f>
        <v>14</v>
      </c>
      <c r="F114" s="103">
        <f t="shared" si="46"/>
        <v>66</v>
      </c>
      <c r="G114" s="103">
        <f t="shared" si="46"/>
        <v>100</v>
      </c>
      <c r="H114" s="103">
        <f t="shared" si="46"/>
        <v>54</v>
      </c>
      <c r="I114" s="103">
        <f t="shared" si="46"/>
        <v>44</v>
      </c>
      <c r="J114" s="103">
        <f t="shared" si="46"/>
        <v>278</v>
      </c>
      <c r="K114" s="104" t="s">
        <v>79</v>
      </c>
      <c r="L114" s="105"/>
      <c r="M114" s="106"/>
    </row>
    <row r="115" spans="1:13" s="5" customFormat="1" ht="45" customHeight="1" x14ac:dyDescent="0.2">
      <c r="A115" s="83" t="s">
        <v>68</v>
      </c>
      <c r="B115" s="84" t="s">
        <v>99</v>
      </c>
      <c r="C115" s="85" t="s">
        <v>100</v>
      </c>
      <c r="D115" s="86">
        <v>0</v>
      </c>
      <c r="E115" s="86">
        <v>1</v>
      </c>
      <c r="F115" s="86">
        <v>0</v>
      </c>
      <c r="G115" s="86">
        <v>0</v>
      </c>
      <c r="H115" s="86">
        <v>1</v>
      </c>
      <c r="I115" s="86">
        <v>4</v>
      </c>
      <c r="J115" s="86">
        <v>6</v>
      </c>
      <c r="K115" s="87" t="s">
        <v>101</v>
      </c>
      <c r="L115" s="88" t="s">
        <v>102</v>
      </c>
      <c r="M115" s="89" t="s">
        <v>69</v>
      </c>
    </row>
    <row r="116" spans="1:13" s="5" customFormat="1" ht="45" customHeight="1" thickBot="1" x14ac:dyDescent="0.25">
      <c r="A116" s="101"/>
      <c r="B116" s="102"/>
      <c r="C116" s="103" t="s">
        <v>105</v>
      </c>
      <c r="D116" s="103">
        <f>SUM(D115)</f>
        <v>0</v>
      </c>
      <c r="E116" s="103">
        <f t="shared" ref="E116:J116" si="47">SUM(E115)</f>
        <v>1</v>
      </c>
      <c r="F116" s="103">
        <f t="shared" si="47"/>
        <v>0</v>
      </c>
      <c r="G116" s="103">
        <f t="shared" si="47"/>
        <v>0</v>
      </c>
      <c r="H116" s="103">
        <f t="shared" si="47"/>
        <v>1</v>
      </c>
      <c r="I116" s="103">
        <f t="shared" si="47"/>
        <v>4</v>
      </c>
      <c r="J116" s="103">
        <f t="shared" si="47"/>
        <v>6</v>
      </c>
      <c r="K116" s="104" t="s">
        <v>79</v>
      </c>
      <c r="L116" s="105"/>
      <c r="M116" s="106"/>
    </row>
    <row r="117" spans="1:13" s="5" customFormat="1" ht="45" customHeight="1" x14ac:dyDescent="0.2">
      <c r="A117" s="107" t="s">
        <v>70</v>
      </c>
      <c r="B117" s="108" t="s">
        <v>99</v>
      </c>
      <c r="C117" s="109" t="s">
        <v>100</v>
      </c>
      <c r="D117" s="110">
        <v>0</v>
      </c>
      <c r="E117" s="110">
        <v>1</v>
      </c>
      <c r="F117" s="110">
        <v>0</v>
      </c>
      <c r="G117" s="110">
        <v>0</v>
      </c>
      <c r="H117" s="110">
        <v>0</v>
      </c>
      <c r="I117" s="110">
        <v>1</v>
      </c>
      <c r="J117" s="110">
        <v>2</v>
      </c>
      <c r="K117" s="111" t="s">
        <v>101</v>
      </c>
      <c r="L117" s="112" t="s">
        <v>102</v>
      </c>
      <c r="M117" s="113" t="s">
        <v>71</v>
      </c>
    </row>
    <row r="118" spans="1:13" s="5" customFormat="1" ht="45" customHeight="1" thickBot="1" x14ac:dyDescent="0.25">
      <c r="A118" s="101"/>
      <c r="B118" s="102"/>
      <c r="C118" s="103" t="s">
        <v>105</v>
      </c>
      <c r="D118" s="103">
        <f>SUM(D117)</f>
        <v>0</v>
      </c>
      <c r="E118" s="103">
        <f t="shared" ref="E118:J118" si="48">SUM(E117)</f>
        <v>1</v>
      </c>
      <c r="F118" s="103">
        <f t="shared" si="48"/>
        <v>0</v>
      </c>
      <c r="G118" s="103">
        <f t="shared" si="48"/>
        <v>0</v>
      </c>
      <c r="H118" s="103">
        <f t="shared" si="48"/>
        <v>0</v>
      </c>
      <c r="I118" s="103">
        <f t="shared" si="48"/>
        <v>1</v>
      </c>
      <c r="J118" s="103">
        <f t="shared" si="48"/>
        <v>2</v>
      </c>
      <c r="K118" s="104" t="s">
        <v>79</v>
      </c>
      <c r="L118" s="105"/>
      <c r="M118" s="106"/>
    </row>
    <row r="119" spans="1:13" x14ac:dyDescent="0.2">
      <c r="A119" s="145"/>
      <c r="B119" s="145"/>
      <c r="C119" s="146"/>
      <c r="D119" s="67"/>
      <c r="E119" s="67"/>
      <c r="F119" s="67"/>
      <c r="G119" s="67"/>
      <c r="H119" s="67"/>
      <c r="I119" s="67"/>
      <c r="J119" s="67"/>
      <c r="K119" s="147"/>
      <c r="L119" s="148"/>
      <c r="M119" s="145"/>
    </row>
    <row r="120" spans="1:13" x14ac:dyDescent="0.2">
      <c r="A120" s="145"/>
      <c r="B120" s="145"/>
      <c r="C120" s="146"/>
      <c r="D120" s="67"/>
      <c r="E120" s="67"/>
      <c r="F120" s="67"/>
      <c r="G120" s="67"/>
      <c r="H120" s="67"/>
      <c r="I120" s="67"/>
      <c r="J120" s="67"/>
      <c r="K120" s="147"/>
      <c r="L120" s="148"/>
      <c r="M120" s="145"/>
    </row>
    <row r="121" spans="1:13" x14ac:dyDescent="0.2">
      <c r="A121" s="145"/>
      <c r="B121" s="145"/>
      <c r="C121" s="146"/>
      <c r="D121" s="67"/>
      <c r="E121" s="67"/>
      <c r="F121" s="67"/>
      <c r="G121" s="67"/>
      <c r="H121" s="67"/>
      <c r="I121" s="67"/>
      <c r="J121" s="67"/>
      <c r="K121" s="147"/>
      <c r="L121" s="148"/>
      <c r="M121" s="145"/>
    </row>
    <row r="122" spans="1:13" ht="24.75" customHeight="1" x14ac:dyDescent="0.2">
      <c r="A122" s="63" t="s">
        <v>80</v>
      </c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7"/>
    </row>
    <row r="123" spans="1:13" ht="34.35" customHeight="1" x14ac:dyDescent="0.2">
      <c r="A123" s="64" t="s">
        <v>81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 ht="24.75" customHeight="1" thickBot="1" x14ac:dyDescent="0.25">
      <c r="A124" s="149"/>
      <c r="B124" s="149"/>
      <c r="C124" s="149"/>
      <c r="D124" s="114"/>
      <c r="E124" s="67"/>
      <c r="F124" s="67"/>
      <c r="G124" s="67"/>
      <c r="H124" s="67"/>
      <c r="I124" s="67"/>
      <c r="K124" s="150"/>
      <c r="L124" s="150"/>
      <c r="M124" s="150"/>
    </row>
    <row r="125" spans="1:13" s="5" customFormat="1" ht="33.950000000000003" customHeight="1" x14ac:dyDescent="0.2">
      <c r="A125" s="69" t="s">
        <v>82</v>
      </c>
      <c r="B125" s="70" t="s">
        <v>83</v>
      </c>
      <c r="C125" s="71" t="s">
        <v>84</v>
      </c>
      <c r="D125" s="72" t="s">
        <v>85</v>
      </c>
      <c r="E125" s="72" t="s">
        <v>86</v>
      </c>
      <c r="F125" s="72" t="s">
        <v>87</v>
      </c>
      <c r="G125" s="72" t="s">
        <v>88</v>
      </c>
      <c r="H125" s="72" t="s">
        <v>89</v>
      </c>
      <c r="I125" s="72" t="s">
        <v>90</v>
      </c>
      <c r="J125" s="72" t="s">
        <v>78</v>
      </c>
      <c r="K125" s="73" t="s">
        <v>91</v>
      </c>
      <c r="L125" s="74" t="s">
        <v>92</v>
      </c>
      <c r="M125" s="75" t="s">
        <v>32</v>
      </c>
    </row>
    <row r="126" spans="1:13" s="5" customFormat="1" ht="42.4" customHeight="1" thickBot="1" x14ac:dyDescent="0.25">
      <c r="A126" s="76"/>
      <c r="B126" s="77"/>
      <c r="C126" s="78"/>
      <c r="D126" s="79" t="s">
        <v>93</v>
      </c>
      <c r="E126" s="79" t="s">
        <v>94</v>
      </c>
      <c r="F126" s="79" t="s">
        <v>95</v>
      </c>
      <c r="G126" s="79" t="s">
        <v>96</v>
      </c>
      <c r="H126" s="79" t="s">
        <v>97</v>
      </c>
      <c r="I126" s="79" t="s">
        <v>98</v>
      </c>
      <c r="J126" s="79" t="s">
        <v>79</v>
      </c>
      <c r="K126" s="80"/>
      <c r="L126" s="81"/>
      <c r="M126" s="82"/>
    </row>
    <row r="127" spans="1:13" ht="29.65" customHeight="1" x14ac:dyDescent="0.2">
      <c r="A127" s="83" t="s">
        <v>72</v>
      </c>
      <c r="B127" s="84" t="s">
        <v>99</v>
      </c>
      <c r="C127" s="85" t="s">
        <v>100</v>
      </c>
      <c r="D127" s="86">
        <v>0</v>
      </c>
      <c r="E127" s="86">
        <v>1</v>
      </c>
      <c r="F127" s="86">
        <v>1</v>
      </c>
      <c r="G127" s="86">
        <v>2</v>
      </c>
      <c r="H127" s="86">
        <v>0</v>
      </c>
      <c r="I127" s="86">
        <v>7</v>
      </c>
      <c r="J127" s="86">
        <v>11</v>
      </c>
      <c r="K127" s="87" t="s">
        <v>101</v>
      </c>
      <c r="L127" s="88" t="s">
        <v>102</v>
      </c>
      <c r="M127" s="89" t="s">
        <v>73</v>
      </c>
    </row>
    <row r="128" spans="1:13" ht="29.65" customHeight="1" thickBot="1" x14ac:dyDescent="0.25">
      <c r="A128" s="101"/>
      <c r="B128" s="102"/>
      <c r="C128" s="103" t="s">
        <v>105</v>
      </c>
      <c r="D128" s="103">
        <f>SUM(D127)</f>
        <v>0</v>
      </c>
      <c r="E128" s="103">
        <f t="shared" ref="E128:J128" si="49">SUM(E127)</f>
        <v>1</v>
      </c>
      <c r="F128" s="103">
        <f t="shared" si="49"/>
        <v>1</v>
      </c>
      <c r="G128" s="103">
        <f t="shared" si="49"/>
        <v>2</v>
      </c>
      <c r="H128" s="103">
        <f t="shared" si="49"/>
        <v>0</v>
      </c>
      <c r="I128" s="103">
        <f t="shared" si="49"/>
        <v>7</v>
      </c>
      <c r="J128" s="103">
        <f t="shared" si="49"/>
        <v>11</v>
      </c>
      <c r="K128" s="104" t="s">
        <v>79</v>
      </c>
      <c r="L128" s="105"/>
      <c r="M128" s="106"/>
    </row>
    <row r="129" spans="1:13" ht="29.65" customHeight="1" x14ac:dyDescent="0.2">
      <c r="A129" s="83" t="s">
        <v>74</v>
      </c>
      <c r="B129" s="84" t="s">
        <v>99</v>
      </c>
      <c r="C129" s="85" t="s">
        <v>100</v>
      </c>
      <c r="D129" s="86">
        <v>0</v>
      </c>
      <c r="E129" s="86">
        <v>0</v>
      </c>
      <c r="F129" s="86">
        <v>1</v>
      </c>
      <c r="G129" s="86">
        <v>1</v>
      </c>
      <c r="H129" s="86">
        <v>0</v>
      </c>
      <c r="I129" s="86">
        <v>7</v>
      </c>
      <c r="J129" s="86">
        <v>9</v>
      </c>
      <c r="K129" s="87" t="s">
        <v>101</v>
      </c>
      <c r="L129" s="88" t="s">
        <v>102</v>
      </c>
      <c r="M129" s="89" t="s">
        <v>116</v>
      </c>
    </row>
    <row r="130" spans="1:13" ht="29.65" customHeight="1" thickBot="1" x14ac:dyDescent="0.25">
      <c r="A130" s="101"/>
      <c r="B130" s="102"/>
      <c r="C130" s="103" t="s">
        <v>105</v>
      </c>
      <c r="D130" s="103">
        <f>SUM(D129)</f>
        <v>0</v>
      </c>
      <c r="E130" s="103">
        <f t="shared" ref="E130:J130" si="50">SUM(E129)</f>
        <v>0</v>
      </c>
      <c r="F130" s="103">
        <f t="shared" si="50"/>
        <v>1</v>
      </c>
      <c r="G130" s="103">
        <f t="shared" si="50"/>
        <v>1</v>
      </c>
      <c r="H130" s="103">
        <f t="shared" si="50"/>
        <v>0</v>
      </c>
      <c r="I130" s="103">
        <f t="shared" si="50"/>
        <v>7</v>
      </c>
      <c r="J130" s="103">
        <f t="shared" si="50"/>
        <v>9</v>
      </c>
      <c r="K130" s="104" t="s">
        <v>79</v>
      </c>
      <c r="L130" s="105"/>
      <c r="M130" s="106"/>
    </row>
    <row r="131" spans="1:13" ht="29.65" customHeight="1" x14ac:dyDescent="0.2">
      <c r="A131" s="83" t="s">
        <v>76</v>
      </c>
      <c r="B131" s="84" t="s">
        <v>99</v>
      </c>
      <c r="C131" s="85" t="s">
        <v>100</v>
      </c>
      <c r="D131" s="86">
        <v>4</v>
      </c>
      <c r="E131" s="86">
        <v>2</v>
      </c>
      <c r="F131" s="86">
        <v>10</v>
      </c>
      <c r="G131" s="86">
        <v>11</v>
      </c>
      <c r="H131" s="86">
        <v>7</v>
      </c>
      <c r="I131" s="86">
        <v>17</v>
      </c>
      <c r="J131" s="86">
        <v>51</v>
      </c>
      <c r="K131" s="87" t="s">
        <v>101</v>
      </c>
      <c r="L131" s="88" t="s">
        <v>102</v>
      </c>
      <c r="M131" s="89" t="s">
        <v>77</v>
      </c>
    </row>
    <row r="132" spans="1:13" ht="29.65" customHeight="1" thickBot="1" x14ac:dyDescent="0.25">
      <c r="A132" s="101"/>
      <c r="B132" s="102"/>
      <c r="C132" s="103" t="s">
        <v>105</v>
      </c>
      <c r="D132" s="103">
        <f>SUM(D131)</f>
        <v>4</v>
      </c>
      <c r="E132" s="103">
        <f t="shared" ref="E132:J132" si="51">SUM(E131)</f>
        <v>2</v>
      </c>
      <c r="F132" s="103">
        <f t="shared" si="51"/>
        <v>10</v>
      </c>
      <c r="G132" s="103">
        <f t="shared" si="51"/>
        <v>11</v>
      </c>
      <c r="H132" s="103">
        <f t="shared" si="51"/>
        <v>7</v>
      </c>
      <c r="I132" s="103">
        <f t="shared" si="51"/>
        <v>17</v>
      </c>
      <c r="J132" s="103">
        <f t="shared" si="51"/>
        <v>51</v>
      </c>
      <c r="K132" s="104" t="s">
        <v>79</v>
      </c>
      <c r="L132" s="105"/>
      <c r="M132" s="106"/>
    </row>
    <row r="133" spans="1:13" ht="26.1" customHeight="1" x14ac:dyDescent="0.2">
      <c r="A133" s="107" t="s">
        <v>117</v>
      </c>
      <c r="B133" s="108" t="s">
        <v>99</v>
      </c>
      <c r="C133" s="109" t="s">
        <v>100</v>
      </c>
      <c r="D133" s="92">
        <f t="shared" ref="D133:J133" si="52">D6+D18+D34+D42+D58+D66+D82+D91+D99+D107+D109+D111+D113+D115+D117+D127+D129+D131</f>
        <v>35</v>
      </c>
      <c r="E133" s="92">
        <f t="shared" si="52"/>
        <v>136</v>
      </c>
      <c r="F133" s="92">
        <f t="shared" si="52"/>
        <v>397</v>
      </c>
      <c r="G133" s="92">
        <f t="shared" si="52"/>
        <v>365</v>
      </c>
      <c r="H133" s="92">
        <f t="shared" si="52"/>
        <v>403</v>
      </c>
      <c r="I133" s="92">
        <f t="shared" si="52"/>
        <v>774</v>
      </c>
      <c r="J133" s="92">
        <f t="shared" si="52"/>
        <v>2110</v>
      </c>
      <c r="K133" s="111" t="s">
        <v>101</v>
      </c>
      <c r="L133" s="112" t="s">
        <v>102</v>
      </c>
      <c r="M133" s="113" t="s">
        <v>118</v>
      </c>
    </row>
    <row r="134" spans="1:13" ht="26.1" customHeight="1" x14ac:dyDescent="0.2">
      <c r="A134" s="90"/>
      <c r="B134" s="91"/>
      <c r="C134" s="92" t="s">
        <v>103</v>
      </c>
      <c r="D134" s="92">
        <f t="shared" ref="D134:J134" si="53">D7+D92</f>
        <v>4</v>
      </c>
      <c r="E134" s="92">
        <f t="shared" si="53"/>
        <v>0</v>
      </c>
      <c r="F134" s="92">
        <f t="shared" si="53"/>
        <v>2</v>
      </c>
      <c r="G134" s="92">
        <f t="shared" si="53"/>
        <v>0</v>
      </c>
      <c r="H134" s="92">
        <f t="shared" si="53"/>
        <v>0</v>
      </c>
      <c r="I134" s="92">
        <f t="shared" si="53"/>
        <v>0</v>
      </c>
      <c r="J134" s="92">
        <f t="shared" si="53"/>
        <v>6</v>
      </c>
      <c r="K134" s="94" t="s">
        <v>104</v>
      </c>
      <c r="L134" s="95"/>
      <c r="M134" s="96"/>
    </row>
    <row r="135" spans="1:13" ht="26.1" customHeight="1" x14ac:dyDescent="0.2">
      <c r="A135" s="90"/>
      <c r="B135" s="91"/>
      <c r="C135" s="97" t="s">
        <v>105</v>
      </c>
      <c r="D135" s="97">
        <f>SUM(D133:D134)</f>
        <v>39</v>
      </c>
      <c r="E135" s="97">
        <f t="shared" ref="E135:J135" si="54">SUM(E133:E134)</f>
        <v>136</v>
      </c>
      <c r="F135" s="97">
        <f t="shared" si="54"/>
        <v>399</v>
      </c>
      <c r="G135" s="97">
        <f t="shared" si="54"/>
        <v>365</v>
      </c>
      <c r="H135" s="97">
        <f t="shared" si="54"/>
        <v>403</v>
      </c>
      <c r="I135" s="97">
        <f t="shared" si="54"/>
        <v>774</v>
      </c>
      <c r="J135" s="97">
        <f t="shared" si="54"/>
        <v>2116</v>
      </c>
      <c r="K135" s="98" t="s">
        <v>79</v>
      </c>
      <c r="L135" s="95"/>
      <c r="M135" s="96"/>
    </row>
    <row r="136" spans="1:13" ht="30" customHeight="1" x14ac:dyDescent="0.2">
      <c r="A136" s="90"/>
      <c r="B136" s="91" t="s">
        <v>106</v>
      </c>
      <c r="C136" s="92" t="s">
        <v>100</v>
      </c>
      <c r="D136" s="92">
        <f t="shared" ref="D136:J136" si="55">D9+D20+D94</f>
        <v>0</v>
      </c>
      <c r="E136" s="92">
        <f t="shared" si="55"/>
        <v>1</v>
      </c>
      <c r="F136" s="92">
        <f t="shared" si="55"/>
        <v>5</v>
      </c>
      <c r="G136" s="92">
        <f t="shared" si="55"/>
        <v>0</v>
      </c>
      <c r="H136" s="92">
        <f t="shared" si="55"/>
        <v>0</v>
      </c>
      <c r="I136" s="92">
        <f t="shared" si="55"/>
        <v>0</v>
      </c>
      <c r="J136" s="92">
        <f t="shared" si="55"/>
        <v>6</v>
      </c>
      <c r="K136" s="94" t="s">
        <v>101</v>
      </c>
      <c r="L136" s="100" t="s">
        <v>107</v>
      </c>
      <c r="M136" s="96"/>
    </row>
    <row r="137" spans="1:13" ht="30" customHeight="1" x14ac:dyDescent="0.2">
      <c r="A137" s="90"/>
      <c r="B137" s="91"/>
      <c r="C137" s="97" t="s">
        <v>105</v>
      </c>
      <c r="D137" s="97">
        <f>SUM(D136)</f>
        <v>0</v>
      </c>
      <c r="E137" s="97">
        <f t="shared" ref="E137:J137" si="56">SUM(E136)</f>
        <v>1</v>
      </c>
      <c r="F137" s="97">
        <f t="shared" si="56"/>
        <v>5</v>
      </c>
      <c r="G137" s="97">
        <f t="shared" si="56"/>
        <v>0</v>
      </c>
      <c r="H137" s="97">
        <f t="shared" si="56"/>
        <v>0</v>
      </c>
      <c r="I137" s="97">
        <f t="shared" si="56"/>
        <v>0</v>
      </c>
      <c r="J137" s="97">
        <f t="shared" si="56"/>
        <v>6</v>
      </c>
      <c r="K137" s="98" t="s">
        <v>79</v>
      </c>
      <c r="L137" s="100"/>
      <c r="M137" s="96"/>
    </row>
    <row r="138" spans="1:13" ht="26.1" customHeight="1" x14ac:dyDescent="0.2">
      <c r="A138" s="90"/>
      <c r="B138" s="91" t="s">
        <v>108</v>
      </c>
      <c r="C138" s="92" t="s">
        <v>100</v>
      </c>
      <c r="D138" s="92">
        <f t="shared" ref="D138:J138" si="57">D11+D36+D44+D60+D68+D84</f>
        <v>0</v>
      </c>
      <c r="E138" s="92">
        <f t="shared" si="57"/>
        <v>4</v>
      </c>
      <c r="F138" s="92">
        <f t="shared" si="57"/>
        <v>38</v>
      </c>
      <c r="G138" s="92">
        <f t="shared" si="57"/>
        <v>55</v>
      </c>
      <c r="H138" s="92">
        <f t="shared" si="57"/>
        <v>93</v>
      </c>
      <c r="I138" s="92">
        <f t="shared" si="57"/>
        <v>49</v>
      </c>
      <c r="J138" s="92">
        <f t="shared" si="57"/>
        <v>239</v>
      </c>
      <c r="K138" s="94" t="s">
        <v>101</v>
      </c>
      <c r="L138" s="95" t="s">
        <v>109</v>
      </c>
      <c r="M138" s="96"/>
    </row>
    <row r="139" spans="1:13" ht="26.1" customHeight="1" x14ac:dyDescent="0.2">
      <c r="A139" s="90"/>
      <c r="B139" s="91"/>
      <c r="C139" s="97" t="s">
        <v>105</v>
      </c>
      <c r="D139" s="97">
        <f>SUM(D138)</f>
        <v>0</v>
      </c>
      <c r="E139" s="97">
        <f t="shared" ref="E139:J139" si="58">SUM(E138)</f>
        <v>4</v>
      </c>
      <c r="F139" s="97">
        <f t="shared" si="58"/>
        <v>38</v>
      </c>
      <c r="G139" s="97">
        <f t="shared" si="58"/>
        <v>55</v>
      </c>
      <c r="H139" s="97">
        <f t="shared" si="58"/>
        <v>93</v>
      </c>
      <c r="I139" s="97">
        <f t="shared" si="58"/>
        <v>49</v>
      </c>
      <c r="J139" s="97">
        <f t="shared" si="58"/>
        <v>239</v>
      </c>
      <c r="K139" s="98" t="s">
        <v>79</v>
      </c>
      <c r="L139" s="95"/>
      <c r="M139" s="96"/>
    </row>
    <row r="140" spans="1:13" ht="26.1" customHeight="1" x14ac:dyDescent="0.2">
      <c r="A140" s="90"/>
      <c r="B140" s="91" t="s">
        <v>110</v>
      </c>
      <c r="C140" s="92" t="s">
        <v>100</v>
      </c>
      <c r="D140" s="92">
        <f t="shared" ref="D140:J140" si="59">D13+D22+D38+D62</f>
        <v>5</v>
      </c>
      <c r="E140" s="92">
        <f t="shared" si="59"/>
        <v>1</v>
      </c>
      <c r="F140" s="92">
        <f t="shared" si="59"/>
        <v>14</v>
      </c>
      <c r="G140" s="92">
        <f t="shared" si="59"/>
        <v>14</v>
      </c>
      <c r="H140" s="92">
        <f t="shared" si="59"/>
        <v>9</v>
      </c>
      <c r="I140" s="92">
        <f t="shared" si="59"/>
        <v>12</v>
      </c>
      <c r="J140" s="92">
        <f t="shared" si="59"/>
        <v>55</v>
      </c>
      <c r="K140" s="94" t="s">
        <v>101</v>
      </c>
      <c r="L140" s="100" t="s">
        <v>111</v>
      </c>
      <c r="M140" s="96"/>
    </row>
    <row r="141" spans="1:13" ht="26.1" customHeight="1" x14ac:dyDescent="0.2">
      <c r="A141" s="90"/>
      <c r="B141" s="91"/>
      <c r="C141" s="92" t="s">
        <v>114</v>
      </c>
      <c r="D141" s="92">
        <f t="shared" ref="D141:J141" si="60">D86</f>
        <v>0</v>
      </c>
      <c r="E141" s="92">
        <f t="shared" si="60"/>
        <v>0</v>
      </c>
      <c r="F141" s="92">
        <f t="shared" si="60"/>
        <v>0</v>
      </c>
      <c r="G141" s="92">
        <f t="shared" si="60"/>
        <v>0</v>
      </c>
      <c r="H141" s="92">
        <f t="shared" si="60"/>
        <v>1</v>
      </c>
      <c r="I141" s="92">
        <f t="shared" si="60"/>
        <v>0</v>
      </c>
      <c r="J141" s="92">
        <f t="shared" si="60"/>
        <v>1</v>
      </c>
      <c r="K141" s="94" t="s">
        <v>115</v>
      </c>
      <c r="L141" s="100"/>
      <c r="M141" s="96"/>
    </row>
    <row r="142" spans="1:13" ht="26.1" customHeight="1" x14ac:dyDescent="0.2">
      <c r="A142" s="90"/>
      <c r="B142" s="91"/>
      <c r="C142" s="92" t="s">
        <v>103</v>
      </c>
      <c r="D142" s="92">
        <f t="shared" ref="D142:J142" si="61">D23</f>
        <v>0</v>
      </c>
      <c r="E142" s="92">
        <f t="shared" si="61"/>
        <v>0</v>
      </c>
      <c r="F142" s="92">
        <f t="shared" si="61"/>
        <v>1</v>
      </c>
      <c r="G142" s="92">
        <f t="shared" si="61"/>
        <v>0</v>
      </c>
      <c r="H142" s="92">
        <f t="shared" si="61"/>
        <v>0</v>
      </c>
      <c r="I142" s="92">
        <f t="shared" si="61"/>
        <v>0</v>
      </c>
      <c r="J142" s="92">
        <f t="shared" si="61"/>
        <v>1</v>
      </c>
      <c r="K142" s="151" t="s">
        <v>104</v>
      </c>
      <c r="L142" s="100"/>
      <c r="M142" s="96"/>
    </row>
    <row r="143" spans="1:13" ht="26.1" customHeight="1" x14ac:dyDescent="0.2">
      <c r="A143" s="90"/>
      <c r="B143" s="91"/>
      <c r="C143" s="97" t="s">
        <v>105</v>
      </c>
      <c r="D143" s="97">
        <f>SUM(D140:D142)</f>
        <v>5</v>
      </c>
      <c r="E143" s="97">
        <f t="shared" ref="E143:J143" si="62">SUM(E140:E142)</f>
        <v>1</v>
      </c>
      <c r="F143" s="97">
        <f t="shared" si="62"/>
        <v>15</v>
      </c>
      <c r="G143" s="97">
        <f t="shared" si="62"/>
        <v>14</v>
      </c>
      <c r="H143" s="97">
        <f t="shared" si="62"/>
        <v>10</v>
      </c>
      <c r="I143" s="97">
        <f t="shared" si="62"/>
        <v>12</v>
      </c>
      <c r="J143" s="97">
        <f t="shared" si="62"/>
        <v>57</v>
      </c>
      <c r="K143" s="152" t="s">
        <v>79</v>
      </c>
      <c r="L143" s="100"/>
      <c r="M143" s="96"/>
    </row>
    <row r="144" spans="1:13" ht="26.1" customHeight="1" x14ac:dyDescent="0.2">
      <c r="A144" s="90"/>
      <c r="B144" s="91" t="s">
        <v>78</v>
      </c>
      <c r="C144" s="92" t="s">
        <v>100</v>
      </c>
      <c r="D144" s="92">
        <f>D133+D136+D138+D140</f>
        <v>40</v>
      </c>
      <c r="E144" s="92">
        <f t="shared" ref="E144:J144" si="63">E133+E136+E138+E140</f>
        <v>142</v>
      </c>
      <c r="F144" s="92">
        <f t="shared" si="63"/>
        <v>454</v>
      </c>
      <c r="G144" s="92">
        <f t="shared" si="63"/>
        <v>434</v>
      </c>
      <c r="H144" s="92">
        <f t="shared" si="63"/>
        <v>505</v>
      </c>
      <c r="I144" s="92">
        <f t="shared" si="63"/>
        <v>835</v>
      </c>
      <c r="J144" s="92">
        <f t="shared" si="63"/>
        <v>2410</v>
      </c>
      <c r="K144" s="94" t="s">
        <v>101</v>
      </c>
      <c r="L144" s="95" t="s">
        <v>79</v>
      </c>
      <c r="M144" s="96"/>
    </row>
    <row r="145" spans="1:13" ht="26.1" customHeight="1" x14ac:dyDescent="0.2">
      <c r="A145" s="90"/>
      <c r="B145" s="91"/>
      <c r="C145" s="92" t="s">
        <v>114</v>
      </c>
      <c r="D145" s="92">
        <f>D141</f>
        <v>0</v>
      </c>
      <c r="E145" s="92">
        <f t="shared" ref="E145:J145" si="64">E141</f>
        <v>0</v>
      </c>
      <c r="F145" s="92">
        <f t="shared" si="64"/>
        <v>0</v>
      </c>
      <c r="G145" s="92">
        <f t="shared" si="64"/>
        <v>0</v>
      </c>
      <c r="H145" s="92">
        <f t="shared" si="64"/>
        <v>1</v>
      </c>
      <c r="I145" s="92">
        <f t="shared" si="64"/>
        <v>0</v>
      </c>
      <c r="J145" s="92">
        <f t="shared" si="64"/>
        <v>1</v>
      </c>
      <c r="K145" s="151" t="s">
        <v>115</v>
      </c>
      <c r="L145" s="95"/>
      <c r="M145" s="96"/>
    </row>
    <row r="146" spans="1:13" ht="26.1" customHeight="1" x14ac:dyDescent="0.2">
      <c r="A146" s="90"/>
      <c r="B146" s="91"/>
      <c r="C146" s="92" t="s">
        <v>103</v>
      </c>
      <c r="D146" s="92">
        <f>D134+D142</f>
        <v>4</v>
      </c>
      <c r="E146" s="92">
        <f t="shared" ref="E146:J146" si="65">E134+E142</f>
        <v>0</v>
      </c>
      <c r="F146" s="92">
        <f t="shared" si="65"/>
        <v>3</v>
      </c>
      <c r="G146" s="92">
        <f t="shared" si="65"/>
        <v>0</v>
      </c>
      <c r="H146" s="92">
        <f t="shared" si="65"/>
        <v>0</v>
      </c>
      <c r="I146" s="92">
        <f t="shared" si="65"/>
        <v>0</v>
      </c>
      <c r="J146" s="92">
        <f t="shared" si="65"/>
        <v>7</v>
      </c>
      <c r="K146" s="94" t="s">
        <v>104</v>
      </c>
      <c r="L146" s="95"/>
      <c r="M146" s="96"/>
    </row>
    <row r="147" spans="1:13" ht="26.1" customHeight="1" thickBot="1" x14ac:dyDescent="0.25">
      <c r="A147" s="101"/>
      <c r="B147" s="102"/>
      <c r="C147" s="153" t="s">
        <v>105</v>
      </c>
      <c r="D147" s="154">
        <f>SUM(D144:D146)</f>
        <v>44</v>
      </c>
      <c r="E147" s="154">
        <f t="shared" ref="E147:J147" si="66">SUM(E144:E146)</f>
        <v>142</v>
      </c>
      <c r="F147" s="154">
        <f t="shared" si="66"/>
        <v>457</v>
      </c>
      <c r="G147" s="154">
        <f t="shared" si="66"/>
        <v>434</v>
      </c>
      <c r="H147" s="154">
        <f t="shared" si="66"/>
        <v>506</v>
      </c>
      <c r="I147" s="154">
        <f t="shared" si="66"/>
        <v>835</v>
      </c>
      <c r="J147" s="154">
        <f t="shared" si="66"/>
        <v>2418</v>
      </c>
      <c r="K147" s="155" t="s">
        <v>79</v>
      </c>
      <c r="L147" s="105"/>
      <c r="M147" s="106"/>
    </row>
  </sheetData>
  <mergeCells count="180">
    <mergeCell ref="B138:B139"/>
    <mergeCell ref="L138:L139"/>
    <mergeCell ref="B140:B143"/>
    <mergeCell ref="L140:L143"/>
    <mergeCell ref="B144:B147"/>
    <mergeCell ref="L144:L147"/>
    <mergeCell ref="A131:A132"/>
    <mergeCell ref="B131:B132"/>
    <mergeCell ref="L131:L132"/>
    <mergeCell ref="M131:M132"/>
    <mergeCell ref="A133:A147"/>
    <mergeCell ref="B133:B135"/>
    <mergeCell ref="L133:L135"/>
    <mergeCell ref="M133:M147"/>
    <mergeCell ref="B136:B137"/>
    <mergeCell ref="L136:L137"/>
    <mergeCell ref="A127:A128"/>
    <mergeCell ref="B127:B128"/>
    <mergeCell ref="L127:L128"/>
    <mergeCell ref="M127:M128"/>
    <mergeCell ref="A129:A130"/>
    <mergeCell ref="B129:B130"/>
    <mergeCell ref="L129:L130"/>
    <mergeCell ref="M129:M130"/>
    <mergeCell ref="A122:L122"/>
    <mergeCell ref="A123:M123"/>
    <mergeCell ref="A124:C124"/>
    <mergeCell ref="K124:M124"/>
    <mergeCell ref="A125:A126"/>
    <mergeCell ref="B125:B126"/>
    <mergeCell ref="C125:C126"/>
    <mergeCell ref="K125:K126"/>
    <mergeCell ref="L125:L126"/>
    <mergeCell ref="M125:M126"/>
    <mergeCell ref="A115:A116"/>
    <mergeCell ref="B115:B116"/>
    <mergeCell ref="L115:L116"/>
    <mergeCell ref="M115:M116"/>
    <mergeCell ref="A117:A118"/>
    <mergeCell ref="B117:B118"/>
    <mergeCell ref="L117:L118"/>
    <mergeCell ref="M117:M118"/>
    <mergeCell ref="A111:A112"/>
    <mergeCell ref="B111:B112"/>
    <mergeCell ref="L111:L112"/>
    <mergeCell ref="M111:M112"/>
    <mergeCell ref="A113:A114"/>
    <mergeCell ref="B113:B114"/>
    <mergeCell ref="L113:L114"/>
    <mergeCell ref="M113:M114"/>
    <mergeCell ref="A107:A108"/>
    <mergeCell ref="B107:B108"/>
    <mergeCell ref="L107:L108"/>
    <mergeCell ref="M107:M108"/>
    <mergeCell ref="A109:A110"/>
    <mergeCell ref="B109:B110"/>
    <mergeCell ref="L109:L110"/>
    <mergeCell ref="M109:M110"/>
    <mergeCell ref="A105:A106"/>
    <mergeCell ref="B105:B106"/>
    <mergeCell ref="C105:C106"/>
    <mergeCell ref="K105:K106"/>
    <mergeCell ref="L105:L106"/>
    <mergeCell ref="M105:M106"/>
    <mergeCell ref="A99:A100"/>
    <mergeCell ref="B99:B100"/>
    <mergeCell ref="L99:L100"/>
    <mergeCell ref="M99:M100"/>
    <mergeCell ref="A102:M102"/>
    <mergeCell ref="A103:M103"/>
    <mergeCell ref="A91:A98"/>
    <mergeCell ref="B91:B93"/>
    <mergeCell ref="L91:L93"/>
    <mergeCell ref="M91:M98"/>
    <mergeCell ref="B94:B95"/>
    <mergeCell ref="L94:L95"/>
    <mergeCell ref="B96:B98"/>
    <mergeCell ref="L96:L98"/>
    <mergeCell ref="A82:A90"/>
    <mergeCell ref="B82:B83"/>
    <mergeCell ref="L82:L83"/>
    <mergeCell ref="M82:M90"/>
    <mergeCell ref="B84:B85"/>
    <mergeCell ref="L84:L85"/>
    <mergeCell ref="B86:B87"/>
    <mergeCell ref="L86:L87"/>
    <mergeCell ref="B88:B90"/>
    <mergeCell ref="L88:L90"/>
    <mergeCell ref="A77:M77"/>
    <mergeCell ref="A78:M78"/>
    <mergeCell ref="A80:A81"/>
    <mergeCell ref="B80:B81"/>
    <mergeCell ref="C80:C81"/>
    <mergeCell ref="K80:K81"/>
    <mergeCell ref="L80:L81"/>
    <mergeCell ref="M80:M81"/>
    <mergeCell ref="A66:A71"/>
    <mergeCell ref="B66:B67"/>
    <mergeCell ref="L66:L67"/>
    <mergeCell ref="M66:M71"/>
    <mergeCell ref="B68:B69"/>
    <mergeCell ref="L68:L69"/>
    <mergeCell ref="B70:B71"/>
    <mergeCell ref="L70:L71"/>
    <mergeCell ref="A58:A65"/>
    <mergeCell ref="B58:B59"/>
    <mergeCell ref="L58:L59"/>
    <mergeCell ref="M58:M65"/>
    <mergeCell ref="B60:B61"/>
    <mergeCell ref="L60:L61"/>
    <mergeCell ref="B62:B63"/>
    <mergeCell ref="L62:L63"/>
    <mergeCell ref="B64:B65"/>
    <mergeCell ref="L64:L65"/>
    <mergeCell ref="A53:M53"/>
    <mergeCell ref="A54:M54"/>
    <mergeCell ref="A56:A57"/>
    <mergeCell ref="B56:B57"/>
    <mergeCell ref="C56:C57"/>
    <mergeCell ref="K56:K57"/>
    <mergeCell ref="L56:L57"/>
    <mergeCell ref="M56:M57"/>
    <mergeCell ref="A42:A47"/>
    <mergeCell ref="B42:B43"/>
    <mergeCell ref="L42:L43"/>
    <mergeCell ref="M42:M47"/>
    <mergeCell ref="B44:B45"/>
    <mergeCell ref="L44:L45"/>
    <mergeCell ref="B46:B47"/>
    <mergeCell ref="L46:L47"/>
    <mergeCell ref="A34:A41"/>
    <mergeCell ref="B34:B35"/>
    <mergeCell ref="L34:L35"/>
    <mergeCell ref="M34:M41"/>
    <mergeCell ref="B36:B37"/>
    <mergeCell ref="L36:L37"/>
    <mergeCell ref="B38:B39"/>
    <mergeCell ref="L38:L39"/>
    <mergeCell ref="B40:B41"/>
    <mergeCell ref="L40:L41"/>
    <mergeCell ref="B25:B27"/>
    <mergeCell ref="L25:L27"/>
    <mergeCell ref="A29:M29"/>
    <mergeCell ref="A30:M30"/>
    <mergeCell ref="A32:A33"/>
    <mergeCell ref="B32:B33"/>
    <mergeCell ref="C32:C33"/>
    <mergeCell ref="K32:K33"/>
    <mergeCell ref="L32:L33"/>
    <mergeCell ref="M32:M33"/>
    <mergeCell ref="B15:B17"/>
    <mergeCell ref="L15:L17"/>
    <mergeCell ref="A18:A27"/>
    <mergeCell ref="B18:B19"/>
    <mergeCell ref="L18:L19"/>
    <mergeCell ref="M18:M27"/>
    <mergeCell ref="B20:B21"/>
    <mergeCell ref="L20:L21"/>
    <mergeCell ref="B22:B24"/>
    <mergeCell ref="L22:L24"/>
    <mergeCell ref="A6:A17"/>
    <mergeCell ref="B6:B8"/>
    <mergeCell ref="L6:L8"/>
    <mergeCell ref="M6:M17"/>
    <mergeCell ref="B9:B10"/>
    <mergeCell ref="L9:L10"/>
    <mergeCell ref="B11:B12"/>
    <mergeCell ref="L11:L12"/>
    <mergeCell ref="B13:B14"/>
    <mergeCell ref="L13:L14"/>
    <mergeCell ref="A1:M1"/>
    <mergeCell ref="A2:M2"/>
    <mergeCell ref="A3:C3"/>
    <mergeCell ref="K3:M3"/>
    <mergeCell ref="A4:A5"/>
    <mergeCell ref="B4:B5"/>
    <mergeCell ref="C4:C5"/>
    <mergeCell ref="K4:K5"/>
    <mergeCell ref="L4:L5"/>
    <mergeCell ref="M4:M5"/>
  </mergeCells>
  <printOptions horizontalCentered="1"/>
  <pageMargins left="0.70866141732283505" right="0.70866141732283505" top="0.74803149606299202" bottom="0.74803149606299202" header="0.5" footer="0.5"/>
  <pageSetup paperSize="9" firstPageNumber="7" orientation="portrait" useFirstPageNumber="1" verticalDpi="3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M30"/>
  <sheetViews>
    <sheetView rightToLeft="1" workbookViewId="0">
      <selection activeCell="K3" sqref="K3"/>
    </sheetView>
  </sheetViews>
  <sheetFormatPr defaultColWidth="9.125" defaultRowHeight="12.75" x14ac:dyDescent="0.2"/>
  <cols>
    <col min="1" max="1" width="11" style="115" customWidth="1"/>
    <col min="2" max="2" width="11.125" style="115" customWidth="1"/>
    <col min="3" max="3" width="13.75" style="115" customWidth="1"/>
    <col min="4" max="6" width="9.875" style="115" customWidth="1"/>
    <col min="7" max="7" width="9.875" style="185" customWidth="1"/>
    <col min="8" max="10" width="9.875" style="115" customWidth="1"/>
    <col min="11" max="11" width="12.625" style="115" customWidth="1"/>
    <col min="12" max="12" width="11.625" style="2" customWidth="1"/>
    <col min="13" max="16384" width="9.125" style="2"/>
  </cols>
  <sheetData>
    <row r="1" spans="1:13" ht="20.25" customHeight="1" x14ac:dyDescent="0.2">
      <c r="A1" s="156" t="s">
        <v>119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3" ht="20.25" customHeight="1" x14ac:dyDescent="0.2">
      <c r="A2" s="157" t="s">
        <v>120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3" ht="18" customHeight="1" thickBot="1" x14ac:dyDescent="0.25">
      <c r="A3" s="114"/>
      <c r="B3" s="158"/>
      <c r="C3" s="158"/>
      <c r="D3" s="158"/>
      <c r="E3" s="158"/>
      <c r="F3" s="158"/>
      <c r="G3" s="114"/>
      <c r="H3" s="158"/>
      <c r="I3" s="158"/>
      <c r="J3" s="158"/>
      <c r="K3" s="159"/>
    </row>
    <row r="4" spans="1:13" ht="16.5" customHeight="1" x14ac:dyDescent="0.2">
      <c r="A4" s="160" t="s">
        <v>25</v>
      </c>
      <c r="B4" s="161" t="s">
        <v>121</v>
      </c>
      <c r="C4" s="161" t="s">
        <v>122</v>
      </c>
      <c r="D4" s="162" t="s">
        <v>123</v>
      </c>
      <c r="E4" s="162"/>
      <c r="F4" s="162"/>
      <c r="G4" s="161" t="s">
        <v>124</v>
      </c>
      <c r="H4" s="161" t="s">
        <v>125</v>
      </c>
      <c r="I4" s="161" t="s">
        <v>126</v>
      </c>
      <c r="J4" s="161" t="s">
        <v>28</v>
      </c>
      <c r="K4" s="163" t="s">
        <v>32</v>
      </c>
    </row>
    <row r="5" spans="1:13" ht="18.95" customHeight="1" x14ac:dyDescent="0.2">
      <c r="A5" s="164"/>
      <c r="B5" s="165"/>
      <c r="C5" s="165"/>
      <c r="D5" s="166" t="s">
        <v>127</v>
      </c>
      <c r="E5" s="166" t="s">
        <v>128</v>
      </c>
      <c r="F5" s="166" t="s">
        <v>78</v>
      </c>
      <c r="G5" s="165"/>
      <c r="H5" s="165"/>
      <c r="I5" s="165"/>
      <c r="J5" s="165"/>
      <c r="K5" s="167"/>
    </row>
    <row r="6" spans="1:13" ht="16.5" customHeight="1" x14ac:dyDescent="0.2">
      <c r="A6" s="164"/>
      <c r="B6" s="168" t="s">
        <v>129</v>
      </c>
      <c r="C6" s="168" t="s">
        <v>130</v>
      </c>
      <c r="D6" s="169" t="s">
        <v>131</v>
      </c>
      <c r="E6" s="169"/>
      <c r="F6" s="169"/>
      <c r="G6" s="168" t="s">
        <v>132</v>
      </c>
      <c r="H6" s="168" t="s">
        <v>133</v>
      </c>
      <c r="I6" s="168" t="s">
        <v>134</v>
      </c>
      <c r="J6" s="168" t="s">
        <v>135</v>
      </c>
      <c r="K6" s="167"/>
    </row>
    <row r="7" spans="1:13" ht="21.95" customHeight="1" thickBot="1" x14ac:dyDescent="0.25">
      <c r="A7" s="170"/>
      <c r="B7" s="80"/>
      <c r="C7" s="80"/>
      <c r="D7" s="79" t="s">
        <v>136</v>
      </c>
      <c r="E7" s="79" t="s">
        <v>137</v>
      </c>
      <c r="F7" s="79" t="s">
        <v>79</v>
      </c>
      <c r="G7" s="80"/>
      <c r="H7" s="80"/>
      <c r="I7" s="80"/>
      <c r="J7" s="80"/>
      <c r="K7" s="171"/>
    </row>
    <row r="8" spans="1:13" ht="18.600000000000001" customHeight="1" x14ac:dyDescent="0.2">
      <c r="A8" s="172" t="s">
        <v>42</v>
      </c>
      <c r="B8" s="110">
        <v>81</v>
      </c>
      <c r="C8" s="110">
        <v>736</v>
      </c>
      <c r="D8" s="110">
        <v>5740</v>
      </c>
      <c r="E8" s="110">
        <v>503</v>
      </c>
      <c r="F8" s="110">
        <v>6243</v>
      </c>
      <c r="G8" s="110">
        <v>290</v>
      </c>
      <c r="H8" s="173">
        <v>13845</v>
      </c>
      <c r="I8" s="173">
        <v>499694</v>
      </c>
      <c r="J8" s="173">
        <v>314162</v>
      </c>
      <c r="K8" s="174" t="s">
        <v>43</v>
      </c>
      <c r="M8" s="37"/>
    </row>
    <row r="9" spans="1:13" ht="18.600000000000001" customHeight="1" x14ac:dyDescent="0.2">
      <c r="A9" s="175" t="s">
        <v>44</v>
      </c>
      <c r="B9" s="176">
        <v>21</v>
      </c>
      <c r="C9" s="176">
        <v>452</v>
      </c>
      <c r="D9" s="176">
        <v>1380</v>
      </c>
      <c r="E9" s="176">
        <v>736</v>
      </c>
      <c r="F9" s="176">
        <v>2116</v>
      </c>
      <c r="G9" s="176">
        <v>32</v>
      </c>
      <c r="H9" s="177">
        <v>2064</v>
      </c>
      <c r="I9" s="177">
        <v>96833</v>
      </c>
      <c r="J9" s="177">
        <v>130996</v>
      </c>
      <c r="K9" s="178" t="s">
        <v>45</v>
      </c>
      <c r="M9" s="37"/>
    </row>
    <row r="10" spans="1:13" ht="18.600000000000001" customHeight="1" x14ac:dyDescent="0.2">
      <c r="A10" s="179" t="s">
        <v>46</v>
      </c>
      <c r="B10" s="93">
        <v>123</v>
      </c>
      <c r="C10" s="93">
        <v>2085</v>
      </c>
      <c r="D10" s="93">
        <v>8619</v>
      </c>
      <c r="E10" s="93">
        <v>1573</v>
      </c>
      <c r="F10" s="93">
        <v>10192</v>
      </c>
      <c r="G10" s="93">
        <v>398</v>
      </c>
      <c r="H10" s="180">
        <v>21097</v>
      </c>
      <c r="I10" s="180">
        <v>2632434</v>
      </c>
      <c r="J10" s="180">
        <v>2764559</v>
      </c>
      <c r="K10" s="181" t="s">
        <v>47</v>
      </c>
      <c r="M10" s="37"/>
    </row>
    <row r="11" spans="1:13" ht="18.600000000000001" customHeight="1" x14ac:dyDescent="0.2">
      <c r="A11" s="175" t="s">
        <v>48</v>
      </c>
      <c r="B11" s="176">
        <v>25</v>
      </c>
      <c r="C11" s="176">
        <v>32</v>
      </c>
      <c r="D11" s="176">
        <v>635</v>
      </c>
      <c r="E11" s="176">
        <v>139</v>
      </c>
      <c r="F11" s="176">
        <v>774</v>
      </c>
      <c r="G11" s="176">
        <v>16</v>
      </c>
      <c r="H11" s="177">
        <v>1496</v>
      </c>
      <c r="I11" s="177">
        <v>197782</v>
      </c>
      <c r="J11" s="177">
        <v>157373</v>
      </c>
      <c r="K11" s="178" t="s">
        <v>49</v>
      </c>
      <c r="M11" s="37"/>
    </row>
    <row r="12" spans="1:13" ht="18.600000000000001" customHeight="1" x14ac:dyDescent="0.2">
      <c r="A12" s="179" t="s">
        <v>50</v>
      </c>
      <c r="B12" s="93">
        <v>327</v>
      </c>
      <c r="C12" s="93">
        <v>1377</v>
      </c>
      <c r="D12" s="93">
        <v>14440</v>
      </c>
      <c r="E12" s="93">
        <v>1398</v>
      </c>
      <c r="F12" s="93">
        <v>15838</v>
      </c>
      <c r="G12" s="93">
        <v>755</v>
      </c>
      <c r="H12" s="180">
        <v>31173</v>
      </c>
      <c r="I12" s="180">
        <v>3708227</v>
      </c>
      <c r="J12" s="180">
        <v>1688379</v>
      </c>
      <c r="K12" s="181" t="s">
        <v>51</v>
      </c>
      <c r="M12" s="37"/>
    </row>
    <row r="13" spans="1:13" ht="18.600000000000001" customHeight="1" x14ac:dyDescent="0.2">
      <c r="A13" s="175" t="s">
        <v>52</v>
      </c>
      <c r="B13" s="176">
        <v>1</v>
      </c>
      <c r="C13" s="176">
        <v>3</v>
      </c>
      <c r="D13" s="176">
        <v>35</v>
      </c>
      <c r="E13" s="176">
        <v>8</v>
      </c>
      <c r="F13" s="176">
        <v>43</v>
      </c>
      <c r="G13" s="176">
        <v>0</v>
      </c>
      <c r="H13" s="177">
        <v>60</v>
      </c>
      <c r="I13" s="177">
        <v>1239</v>
      </c>
      <c r="J13" s="177">
        <v>1123</v>
      </c>
      <c r="K13" s="178" t="s">
        <v>53</v>
      </c>
      <c r="M13" s="37"/>
    </row>
    <row r="14" spans="1:13" ht="18.600000000000001" customHeight="1" x14ac:dyDescent="0.2">
      <c r="A14" s="179" t="s">
        <v>54</v>
      </c>
      <c r="B14" s="93">
        <v>5</v>
      </c>
      <c r="C14" s="93">
        <v>0</v>
      </c>
      <c r="D14" s="93">
        <v>55</v>
      </c>
      <c r="E14" s="93">
        <v>0</v>
      </c>
      <c r="F14" s="93">
        <v>55</v>
      </c>
      <c r="G14" s="93">
        <v>24</v>
      </c>
      <c r="H14" s="180">
        <v>240</v>
      </c>
      <c r="I14" s="180">
        <v>23959</v>
      </c>
      <c r="J14" s="180">
        <v>23959</v>
      </c>
      <c r="K14" s="181" t="s">
        <v>55</v>
      </c>
      <c r="M14" s="37"/>
    </row>
    <row r="15" spans="1:13" ht="18.600000000000001" customHeight="1" x14ac:dyDescent="0.2">
      <c r="A15" s="175" t="s">
        <v>56</v>
      </c>
      <c r="B15" s="176">
        <v>316</v>
      </c>
      <c r="C15" s="176">
        <v>577</v>
      </c>
      <c r="D15" s="176">
        <v>14108</v>
      </c>
      <c r="E15" s="176">
        <v>1152</v>
      </c>
      <c r="F15" s="176">
        <v>15260</v>
      </c>
      <c r="G15" s="176">
        <v>419</v>
      </c>
      <c r="H15" s="177">
        <v>27744</v>
      </c>
      <c r="I15" s="177">
        <v>4177948</v>
      </c>
      <c r="J15" s="177">
        <v>1011528</v>
      </c>
      <c r="K15" s="178" t="s">
        <v>57</v>
      </c>
      <c r="M15" s="37"/>
    </row>
    <row r="16" spans="1:13" ht="18.600000000000001" customHeight="1" x14ac:dyDescent="0.2">
      <c r="A16" s="179" t="s">
        <v>58</v>
      </c>
      <c r="B16" s="93">
        <v>6</v>
      </c>
      <c r="C16" s="93">
        <v>0</v>
      </c>
      <c r="D16" s="93">
        <v>189</v>
      </c>
      <c r="E16" s="93">
        <v>20</v>
      </c>
      <c r="F16" s="93">
        <v>209</v>
      </c>
      <c r="G16" s="93">
        <v>0</v>
      </c>
      <c r="H16" s="180">
        <v>353</v>
      </c>
      <c r="I16" s="180">
        <v>42114</v>
      </c>
      <c r="J16" s="180">
        <v>40414</v>
      </c>
      <c r="K16" s="181" t="s">
        <v>59</v>
      </c>
      <c r="M16" s="37"/>
    </row>
    <row r="17" spans="1:13" ht="18.600000000000001" customHeight="1" x14ac:dyDescent="0.2">
      <c r="A17" s="175" t="s">
        <v>60</v>
      </c>
      <c r="B17" s="176">
        <v>644</v>
      </c>
      <c r="C17" s="176">
        <v>0</v>
      </c>
      <c r="D17" s="176">
        <v>25601</v>
      </c>
      <c r="E17" s="176">
        <v>1551</v>
      </c>
      <c r="F17" s="176">
        <v>27152</v>
      </c>
      <c r="G17" s="176">
        <v>0</v>
      </c>
      <c r="H17" s="177">
        <v>64749</v>
      </c>
      <c r="I17" s="177">
        <v>5334089</v>
      </c>
      <c r="J17" s="177">
        <v>1900362</v>
      </c>
      <c r="K17" s="178" t="s">
        <v>61</v>
      </c>
      <c r="M17" s="37"/>
    </row>
    <row r="18" spans="1:13" ht="18.600000000000001" customHeight="1" x14ac:dyDescent="0.2">
      <c r="A18" s="179" t="s">
        <v>62</v>
      </c>
      <c r="B18" s="93">
        <v>12</v>
      </c>
      <c r="C18" s="93">
        <v>0</v>
      </c>
      <c r="D18" s="93">
        <v>245</v>
      </c>
      <c r="E18" s="93">
        <v>20</v>
      </c>
      <c r="F18" s="93">
        <v>265</v>
      </c>
      <c r="G18" s="93">
        <v>0</v>
      </c>
      <c r="H18" s="180">
        <v>585</v>
      </c>
      <c r="I18" s="180">
        <v>32935</v>
      </c>
      <c r="J18" s="180">
        <v>7257</v>
      </c>
      <c r="K18" s="181" t="s">
        <v>63</v>
      </c>
      <c r="M18" s="37"/>
    </row>
    <row r="19" spans="1:13" ht="18.600000000000001" customHeight="1" x14ac:dyDescent="0.2">
      <c r="A19" s="175" t="s">
        <v>64</v>
      </c>
      <c r="B19" s="176">
        <v>10</v>
      </c>
      <c r="C19" s="176">
        <v>0</v>
      </c>
      <c r="D19" s="176">
        <v>162</v>
      </c>
      <c r="E19" s="176">
        <v>30</v>
      </c>
      <c r="F19" s="176">
        <v>192</v>
      </c>
      <c r="G19" s="176">
        <v>0</v>
      </c>
      <c r="H19" s="177">
        <v>424</v>
      </c>
      <c r="I19" s="177">
        <v>66159</v>
      </c>
      <c r="J19" s="177">
        <v>6892</v>
      </c>
      <c r="K19" s="178" t="s">
        <v>65</v>
      </c>
      <c r="M19" s="37"/>
    </row>
    <row r="20" spans="1:13" ht="18.600000000000001" customHeight="1" x14ac:dyDescent="0.2">
      <c r="A20" s="179" t="s">
        <v>66</v>
      </c>
      <c r="B20" s="93">
        <v>278</v>
      </c>
      <c r="C20" s="93">
        <v>0</v>
      </c>
      <c r="D20" s="93">
        <v>11314</v>
      </c>
      <c r="E20" s="93">
        <v>787</v>
      </c>
      <c r="F20" s="93">
        <v>12101</v>
      </c>
      <c r="G20" s="93">
        <v>37</v>
      </c>
      <c r="H20" s="180">
        <v>29232</v>
      </c>
      <c r="I20" s="180">
        <v>3208499</v>
      </c>
      <c r="J20" s="180">
        <v>1167697</v>
      </c>
      <c r="K20" s="181" t="s">
        <v>67</v>
      </c>
      <c r="M20" s="37"/>
    </row>
    <row r="21" spans="1:13" ht="18.600000000000001" customHeight="1" x14ac:dyDescent="0.2">
      <c r="A21" s="175" t="s">
        <v>68</v>
      </c>
      <c r="B21" s="176">
        <v>6</v>
      </c>
      <c r="C21" s="176">
        <v>0</v>
      </c>
      <c r="D21" s="176">
        <v>145</v>
      </c>
      <c r="E21" s="176">
        <v>13</v>
      </c>
      <c r="F21" s="176">
        <v>158</v>
      </c>
      <c r="G21" s="176">
        <v>11</v>
      </c>
      <c r="H21" s="177">
        <v>292</v>
      </c>
      <c r="I21" s="177">
        <v>25448</v>
      </c>
      <c r="J21" s="177">
        <v>16719</v>
      </c>
      <c r="K21" s="178" t="s">
        <v>69</v>
      </c>
      <c r="M21" s="37"/>
    </row>
    <row r="22" spans="1:13" ht="18.600000000000001" customHeight="1" x14ac:dyDescent="0.2">
      <c r="A22" s="179" t="s">
        <v>70</v>
      </c>
      <c r="B22" s="93">
        <v>2</v>
      </c>
      <c r="C22" s="93">
        <v>0</v>
      </c>
      <c r="D22" s="93">
        <v>67</v>
      </c>
      <c r="E22" s="93">
        <v>5</v>
      </c>
      <c r="F22" s="93">
        <v>72</v>
      </c>
      <c r="G22" s="93">
        <v>3</v>
      </c>
      <c r="H22" s="180">
        <v>126</v>
      </c>
      <c r="I22" s="180">
        <v>14705</v>
      </c>
      <c r="J22" s="180">
        <v>6364</v>
      </c>
      <c r="K22" s="181" t="s">
        <v>71</v>
      </c>
      <c r="M22" s="37"/>
    </row>
    <row r="23" spans="1:13" ht="18.600000000000001" customHeight="1" x14ac:dyDescent="0.2">
      <c r="A23" s="175" t="s">
        <v>72</v>
      </c>
      <c r="B23" s="176">
        <v>11</v>
      </c>
      <c r="C23" s="176">
        <v>0</v>
      </c>
      <c r="D23" s="176">
        <v>350</v>
      </c>
      <c r="E23" s="176">
        <v>22</v>
      </c>
      <c r="F23" s="176">
        <v>372</v>
      </c>
      <c r="G23" s="176">
        <v>20</v>
      </c>
      <c r="H23" s="177">
        <v>701</v>
      </c>
      <c r="I23" s="177">
        <v>71346</v>
      </c>
      <c r="J23" s="177">
        <v>29825</v>
      </c>
      <c r="K23" s="178" t="s">
        <v>73</v>
      </c>
      <c r="M23" s="37"/>
    </row>
    <row r="24" spans="1:13" ht="18.600000000000001" customHeight="1" x14ac:dyDescent="0.2">
      <c r="A24" s="179" t="s">
        <v>74</v>
      </c>
      <c r="B24" s="93">
        <v>9</v>
      </c>
      <c r="C24" s="93">
        <v>0</v>
      </c>
      <c r="D24" s="93">
        <v>150</v>
      </c>
      <c r="E24" s="93">
        <v>28</v>
      </c>
      <c r="F24" s="93">
        <v>178</v>
      </c>
      <c r="G24" s="93">
        <v>0</v>
      </c>
      <c r="H24" s="180">
        <v>355</v>
      </c>
      <c r="I24" s="180">
        <v>22260</v>
      </c>
      <c r="J24" s="180">
        <v>18140</v>
      </c>
      <c r="K24" s="181" t="s">
        <v>75</v>
      </c>
      <c r="M24" s="37"/>
    </row>
    <row r="25" spans="1:13" ht="18.600000000000001" customHeight="1" x14ac:dyDescent="0.2">
      <c r="A25" s="175" t="s">
        <v>76</v>
      </c>
      <c r="B25" s="176">
        <v>51</v>
      </c>
      <c r="C25" s="176">
        <v>0</v>
      </c>
      <c r="D25" s="176">
        <v>2073</v>
      </c>
      <c r="E25" s="176">
        <v>316</v>
      </c>
      <c r="F25" s="176">
        <v>2389</v>
      </c>
      <c r="G25" s="176">
        <v>147</v>
      </c>
      <c r="H25" s="177">
        <v>3638</v>
      </c>
      <c r="I25" s="177">
        <v>305063</v>
      </c>
      <c r="J25" s="177">
        <v>248823</v>
      </c>
      <c r="K25" s="178" t="s">
        <v>77</v>
      </c>
      <c r="M25" s="37"/>
    </row>
    <row r="26" spans="1:13" ht="24.75" customHeight="1" thickBot="1" x14ac:dyDescent="0.25">
      <c r="A26" s="182" t="s">
        <v>117</v>
      </c>
      <c r="B26" s="183">
        <f>SUM(B8:B25)</f>
        <v>1928</v>
      </c>
      <c r="C26" s="183">
        <f t="shared" ref="C26:J26" si="0">SUM(C8:C25)</f>
        <v>5262</v>
      </c>
      <c r="D26" s="183">
        <f t="shared" si="0"/>
        <v>85308</v>
      </c>
      <c r="E26" s="183">
        <f t="shared" si="0"/>
        <v>8301</v>
      </c>
      <c r="F26" s="183">
        <f t="shared" si="0"/>
        <v>93609</v>
      </c>
      <c r="G26" s="183">
        <f t="shared" si="0"/>
        <v>2152</v>
      </c>
      <c r="H26" s="183">
        <f t="shared" si="0"/>
        <v>198174</v>
      </c>
      <c r="I26" s="183">
        <f t="shared" si="0"/>
        <v>20460734</v>
      </c>
      <c r="J26" s="183">
        <f t="shared" si="0"/>
        <v>9534572</v>
      </c>
      <c r="K26" s="184" t="s">
        <v>118</v>
      </c>
    </row>
    <row r="29" spans="1:13" x14ac:dyDescent="0.2">
      <c r="I29" s="186"/>
    </row>
    <row r="30" spans="1:13" x14ac:dyDescent="0.2">
      <c r="I30" s="186"/>
      <c r="J30" s="186"/>
    </row>
  </sheetData>
  <mergeCells count="18">
    <mergeCell ref="K4:K7"/>
    <mergeCell ref="B6:B7"/>
    <mergeCell ref="C6:C7"/>
    <mergeCell ref="D6:F6"/>
    <mergeCell ref="G6:G7"/>
    <mergeCell ref="H6:H7"/>
    <mergeCell ref="I6:I7"/>
    <mergeCell ref="J6:J7"/>
    <mergeCell ref="A1:K1"/>
    <mergeCell ref="A2:K2"/>
    <mergeCell ref="A4:A7"/>
    <mergeCell ref="B4:B5"/>
    <mergeCell ref="C4:C5"/>
    <mergeCell ref="D4:F4"/>
    <mergeCell ref="G4:G5"/>
    <mergeCell ref="H4:H5"/>
    <mergeCell ref="I4:I5"/>
    <mergeCell ref="J4:J5"/>
  </mergeCells>
  <printOptions horizontalCentered="1"/>
  <pageMargins left="0.70866141732283505" right="0.70866141732283505" top="0.74803149606299202" bottom="0.74803149606299202" header="0.5" footer="0.5"/>
  <pageSetup paperSize="9" firstPageNumber="18" orientation="landscape" useFirstPageNumber="1" verticalDpi="30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R906"/>
  <sheetViews>
    <sheetView rightToLeft="1" topLeftCell="A133" zoomScaleNormal="100" workbookViewId="0">
      <selection activeCell="O129" sqref="O129:R129"/>
    </sheetView>
  </sheetViews>
  <sheetFormatPr defaultColWidth="11.25" defaultRowHeight="14.25" customHeight="1" x14ac:dyDescent="0.2"/>
  <cols>
    <col min="1" max="1" width="5" style="237" customWidth="1"/>
    <col min="2" max="2" width="4.75" style="219" customWidth="1"/>
    <col min="3" max="3" width="5.125" style="219" customWidth="1"/>
    <col min="4" max="4" width="8.125" style="219" customWidth="1"/>
    <col min="5" max="5" width="7.875" style="219" customWidth="1"/>
    <col min="6" max="6" width="6.625" style="219" customWidth="1"/>
    <col min="7" max="11" width="7.875" style="219" customWidth="1"/>
    <col min="12" max="12" width="6.625" style="219" customWidth="1"/>
    <col min="13" max="14" width="7.875" style="219" customWidth="1"/>
    <col min="15" max="15" width="6.625" style="219" customWidth="1"/>
    <col min="16" max="16" width="6.375" style="220" customWidth="1"/>
    <col min="17" max="17" width="6.75" style="245" customWidth="1"/>
    <col min="18" max="18" width="10.75" style="242" bestFit="1" customWidth="1"/>
    <col min="19" max="162" width="11.25" style="187"/>
    <col min="163" max="163" width="13.75" style="187" customWidth="1"/>
    <col min="164" max="164" width="8.75" style="187" customWidth="1"/>
    <col min="165" max="165" width="9.75" style="187" customWidth="1"/>
    <col min="166" max="167" width="8.75" style="187" customWidth="1"/>
    <col min="168" max="168" width="9.75" style="187" customWidth="1"/>
    <col min="169" max="171" width="8.75" style="187" customWidth="1"/>
    <col min="172" max="172" width="8.875" style="187" customWidth="1"/>
    <col min="173" max="179" width="8.75" style="187" customWidth="1"/>
    <col min="180" max="180" width="10.25" style="187" customWidth="1"/>
    <col min="181" max="181" width="8.75" style="187" customWidth="1"/>
    <col min="182" max="182" width="9.875" style="187" customWidth="1"/>
    <col min="183" max="183" width="11.25" style="187" customWidth="1"/>
    <col min="184" max="184" width="13" style="187" customWidth="1"/>
    <col min="185" max="185" width="11.25" style="187" customWidth="1"/>
    <col min="186" max="186" width="27.125" style="187" customWidth="1"/>
    <col min="187" max="187" width="11.25" style="187"/>
    <col min="188" max="188" width="15.875" style="187" customWidth="1"/>
    <col min="189" max="189" width="9.75" style="187" customWidth="1"/>
    <col min="190" max="190" width="12.25" style="187" customWidth="1"/>
    <col min="191" max="418" width="11.25" style="187"/>
    <col min="419" max="419" width="13.75" style="187" customWidth="1"/>
    <col min="420" max="420" width="8.75" style="187" customWidth="1"/>
    <col min="421" max="421" width="9.75" style="187" customWidth="1"/>
    <col min="422" max="423" width="8.75" style="187" customWidth="1"/>
    <col min="424" max="424" width="9.75" style="187" customWidth="1"/>
    <col min="425" max="427" width="8.75" style="187" customWidth="1"/>
    <col min="428" max="428" width="8.875" style="187" customWidth="1"/>
    <col min="429" max="435" width="8.75" style="187" customWidth="1"/>
    <col min="436" max="436" width="10.25" style="187" customWidth="1"/>
    <col min="437" max="437" width="8.75" style="187" customWidth="1"/>
    <col min="438" max="438" width="9.875" style="187" customWidth="1"/>
    <col min="439" max="439" width="11.25" style="187" customWidth="1"/>
    <col min="440" max="440" width="13" style="187" customWidth="1"/>
    <col min="441" max="441" width="11.25" style="187" customWidth="1"/>
    <col min="442" max="442" width="27.125" style="187" customWidth="1"/>
    <col min="443" max="443" width="11.25" style="187"/>
    <col min="444" max="444" width="15.875" style="187" customWidth="1"/>
    <col min="445" max="445" width="9.75" style="187" customWidth="1"/>
    <col min="446" max="446" width="12.25" style="187" customWidth="1"/>
    <col min="447" max="674" width="11.25" style="187"/>
    <col min="675" max="675" width="13.75" style="187" customWidth="1"/>
    <col min="676" max="676" width="8.75" style="187" customWidth="1"/>
    <col min="677" max="677" width="9.75" style="187" customWidth="1"/>
    <col min="678" max="679" width="8.75" style="187" customWidth="1"/>
    <col min="680" max="680" width="9.75" style="187" customWidth="1"/>
    <col min="681" max="683" width="8.75" style="187" customWidth="1"/>
    <col min="684" max="684" width="8.875" style="187" customWidth="1"/>
    <col min="685" max="691" width="8.75" style="187" customWidth="1"/>
    <col min="692" max="692" width="10.25" style="187" customWidth="1"/>
    <col min="693" max="693" width="8.75" style="187" customWidth="1"/>
    <col min="694" max="694" width="9.875" style="187" customWidth="1"/>
    <col min="695" max="695" width="11.25" style="187" customWidth="1"/>
    <col min="696" max="696" width="13" style="187" customWidth="1"/>
    <col min="697" max="697" width="11.25" style="187" customWidth="1"/>
    <col min="698" max="698" width="27.125" style="187" customWidth="1"/>
    <col min="699" max="699" width="11.25" style="187"/>
    <col min="700" max="700" width="15.875" style="187" customWidth="1"/>
    <col min="701" max="701" width="9.75" style="187" customWidth="1"/>
    <col min="702" max="702" width="12.25" style="187" customWidth="1"/>
    <col min="703" max="930" width="11.25" style="187"/>
    <col min="931" max="931" width="13.75" style="187" customWidth="1"/>
    <col min="932" max="932" width="8.75" style="187" customWidth="1"/>
    <col min="933" max="933" width="9.75" style="187" customWidth="1"/>
    <col min="934" max="935" width="8.75" style="187" customWidth="1"/>
    <col min="936" max="936" width="9.75" style="187" customWidth="1"/>
    <col min="937" max="939" width="8.75" style="187" customWidth="1"/>
    <col min="940" max="940" width="8.875" style="187" customWidth="1"/>
    <col min="941" max="947" width="8.75" style="187" customWidth="1"/>
    <col min="948" max="948" width="10.25" style="187" customWidth="1"/>
    <col min="949" max="949" width="8.75" style="187" customWidth="1"/>
    <col min="950" max="950" width="9.875" style="187" customWidth="1"/>
    <col min="951" max="951" width="11.25" style="187" customWidth="1"/>
    <col min="952" max="952" width="13" style="187" customWidth="1"/>
    <col min="953" max="953" width="11.25" style="187" customWidth="1"/>
    <col min="954" max="954" width="27.125" style="187" customWidth="1"/>
    <col min="955" max="955" width="11.25" style="187"/>
    <col min="956" max="956" width="15.875" style="187" customWidth="1"/>
    <col min="957" max="957" width="9.75" style="187" customWidth="1"/>
    <col min="958" max="958" width="12.25" style="187" customWidth="1"/>
    <col min="959" max="1186" width="11.25" style="187"/>
    <col min="1187" max="1187" width="13.75" style="187" customWidth="1"/>
    <col min="1188" max="1188" width="8.75" style="187" customWidth="1"/>
    <col min="1189" max="1189" width="9.75" style="187" customWidth="1"/>
    <col min="1190" max="1191" width="8.75" style="187" customWidth="1"/>
    <col min="1192" max="1192" width="9.75" style="187" customWidth="1"/>
    <col min="1193" max="1195" width="8.75" style="187" customWidth="1"/>
    <col min="1196" max="1196" width="8.875" style="187" customWidth="1"/>
    <col min="1197" max="1203" width="8.75" style="187" customWidth="1"/>
    <col min="1204" max="1204" width="10.25" style="187" customWidth="1"/>
    <col min="1205" max="1205" width="8.75" style="187" customWidth="1"/>
    <col min="1206" max="1206" width="9.875" style="187" customWidth="1"/>
    <col min="1207" max="1207" width="11.25" style="187" customWidth="1"/>
    <col min="1208" max="1208" width="13" style="187" customWidth="1"/>
    <col min="1209" max="1209" width="11.25" style="187" customWidth="1"/>
    <col min="1210" max="1210" width="27.125" style="187" customWidth="1"/>
    <col min="1211" max="1211" width="11.25" style="187"/>
    <col min="1212" max="1212" width="15.875" style="187" customWidth="1"/>
    <col min="1213" max="1213" width="9.75" style="187" customWidth="1"/>
    <col min="1214" max="1214" width="12.25" style="187" customWidth="1"/>
    <col min="1215" max="1442" width="11.25" style="187"/>
    <col min="1443" max="1443" width="13.75" style="187" customWidth="1"/>
    <col min="1444" max="1444" width="8.75" style="187" customWidth="1"/>
    <col min="1445" max="1445" width="9.75" style="187" customWidth="1"/>
    <col min="1446" max="1447" width="8.75" style="187" customWidth="1"/>
    <col min="1448" max="1448" width="9.75" style="187" customWidth="1"/>
    <col min="1449" max="1451" width="8.75" style="187" customWidth="1"/>
    <col min="1452" max="1452" width="8.875" style="187" customWidth="1"/>
    <col min="1453" max="1459" width="8.75" style="187" customWidth="1"/>
    <col min="1460" max="1460" width="10.25" style="187" customWidth="1"/>
    <col min="1461" max="1461" width="8.75" style="187" customWidth="1"/>
    <col min="1462" max="1462" width="9.875" style="187" customWidth="1"/>
    <col min="1463" max="1463" width="11.25" style="187" customWidth="1"/>
    <col min="1464" max="1464" width="13" style="187" customWidth="1"/>
    <col min="1465" max="1465" width="11.25" style="187" customWidth="1"/>
    <col min="1466" max="1466" width="27.125" style="187" customWidth="1"/>
    <col min="1467" max="1467" width="11.25" style="187"/>
    <col min="1468" max="1468" width="15.875" style="187" customWidth="1"/>
    <col min="1469" max="1469" width="9.75" style="187" customWidth="1"/>
    <col min="1470" max="1470" width="12.25" style="187" customWidth="1"/>
    <col min="1471" max="1698" width="11.25" style="187"/>
    <col min="1699" max="1699" width="13.75" style="187" customWidth="1"/>
    <col min="1700" max="1700" width="8.75" style="187" customWidth="1"/>
    <col min="1701" max="1701" width="9.75" style="187" customWidth="1"/>
    <col min="1702" max="1703" width="8.75" style="187" customWidth="1"/>
    <col min="1704" max="1704" width="9.75" style="187" customWidth="1"/>
    <col min="1705" max="1707" width="8.75" style="187" customWidth="1"/>
    <col min="1708" max="1708" width="8.875" style="187" customWidth="1"/>
    <col min="1709" max="1715" width="8.75" style="187" customWidth="1"/>
    <col min="1716" max="1716" width="10.25" style="187" customWidth="1"/>
    <col min="1717" max="1717" width="8.75" style="187" customWidth="1"/>
    <col min="1718" max="1718" width="9.875" style="187" customWidth="1"/>
    <col min="1719" max="1719" width="11.25" style="187" customWidth="1"/>
    <col min="1720" max="1720" width="13" style="187" customWidth="1"/>
    <col min="1721" max="1721" width="11.25" style="187" customWidth="1"/>
    <col min="1722" max="1722" width="27.125" style="187" customWidth="1"/>
    <col min="1723" max="1723" width="11.25" style="187"/>
    <col min="1724" max="1724" width="15.875" style="187" customWidth="1"/>
    <col min="1725" max="1725" width="9.75" style="187" customWidth="1"/>
    <col min="1726" max="1726" width="12.25" style="187" customWidth="1"/>
    <col min="1727" max="1954" width="11.25" style="187"/>
    <col min="1955" max="1955" width="13.75" style="187" customWidth="1"/>
    <col min="1956" max="1956" width="8.75" style="187" customWidth="1"/>
    <col min="1957" max="1957" width="9.75" style="187" customWidth="1"/>
    <col min="1958" max="1959" width="8.75" style="187" customWidth="1"/>
    <col min="1960" max="1960" width="9.75" style="187" customWidth="1"/>
    <col min="1961" max="1963" width="8.75" style="187" customWidth="1"/>
    <col min="1964" max="1964" width="8.875" style="187" customWidth="1"/>
    <col min="1965" max="1971" width="8.75" style="187" customWidth="1"/>
    <col min="1972" max="1972" width="10.25" style="187" customWidth="1"/>
    <col min="1973" max="1973" width="8.75" style="187" customWidth="1"/>
    <col min="1974" max="1974" width="9.875" style="187" customWidth="1"/>
    <col min="1975" max="1975" width="11.25" style="187" customWidth="1"/>
    <col min="1976" max="1976" width="13" style="187" customWidth="1"/>
    <col min="1977" max="1977" width="11.25" style="187" customWidth="1"/>
    <col min="1978" max="1978" width="27.125" style="187" customWidth="1"/>
    <col min="1979" max="1979" width="11.25" style="187"/>
    <col min="1980" max="1980" width="15.875" style="187" customWidth="1"/>
    <col min="1981" max="1981" width="9.75" style="187" customWidth="1"/>
    <col min="1982" max="1982" width="12.25" style="187" customWidth="1"/>
    <col min="1983" max="2210" width="11.25" style="187"/>
    <col min="2211" max="2211" width="13.75" style="187" customWidth="1"/>
    <col min="2212" max="2212" width="8.75" style="187" customWidth="1"/>
    <col min="2213" max="2213" width="9.75" style="187" customWidth="1"/>
    <col min="2214" max="2215" width="8.75" style="187" customWidth="1"/>
    <col min="2216" max="2216" width="9.75" style="187" customWidth="1"/>
    <col min="2217" max="2219" width="8.75" style="187" customWidth="1"/>
    <col min="2220" max="2220" width="8.875" style="187" customWidth="1"/>
    <col min="2221" max="2227" width="8.75" style="187" customWidth="1"/>
    <col min="2228" max="2228" width="10.25" style="187" customWidth="1"/>
    <col min="2229" max="2229" width="8.75" style="187" customWidth="1"/>
    <col min="2230" max="2230" width="9.875" style="187" customWidth="1"/>
    <col min="2231" max="2231" width="11.25" style="187" customWidth="1"/>
    <col min="2232" max="2232" width="13" style="187" customWidth="1"/>
    <col min="2233" max="2233" width="11.25" style="187" customWidth="1"/>
    <col min="2234" max="2234" width="27.125" style="187" customWidth="1"/>
    <col min="2235" max="2235" width="11.25" style="187"/>
    <col min="2236" max="2236" width="15.875" style="187" customWidth="1"/>
    <col min="2237" max="2237" width="9.75" style="187" customWidth="1"/>
    <col min="2238" max="2238" width="12.25" style="187" customWidth="1"/>
    <col min="2239" max="2466" width="11.25" style="187"/>
    <col min="2467" max="2467" width="13.75" style="187" customWidth="1"/>
    <col min="2468" max="2468" width="8.75" style="187" customWidth="1"/>
    <col min="2469" max="2469" width="9.75" style="187" customWidth="1"/>
    <col min="2470" max="2471" width="8.75" style="187" customWidth="1"/>
    <col min="2472" max="2472" width="9.75" style="187" customWidth="1"/>
    <col min="2473" max="2475" width="8.75" style="187" customWidth="1"/>
    <col min="2476" max="2476" width="8.875" style="187" customWidth="1"/>
    <col min="2477" max="2483" width="8.75" style="187" customWidth="1"/>
    <col min="2484" max="2484" width="10.25" style="187" customWidth="1"/>
    <col min="2485" max="2485" width="8.75" style="187" customWidth="1"/>
    <col min="2486" max="2486" width="9.875" style="187" customWidth="1"/>
    <col min="2487" max="2487" width="11.25" style="187" customWidth="1"/>
    <col min="2488" max="2488" width="13" style="187" customWidth="1"/>
    <col min="2489" max="2489" width="11.25" style="187" customWidth="1"/>
    <col min="2490" max="2490" width="27.125" style="187" customWidth="1"/>
    <col min="2491" max="2491" width="11.25" style="187"/>
    <col min="2492" max="2492" width="15.875" style="187" customWidth="1"/>
    <col min="2493" max="2493" width="9.75" style="187" customWidth="1"/>
    <col min="2494" max="2494" width="12.25" style="187" customWidth="1"/>
    <col min="2495" max="2722" width="11.25" style="187"/>
    <col min="2723" max="2723" width="13.75" style="187" customWidth="1"/>
    <col min="2724" max="2724" width="8.75" style="187" customWidth="1"/>
    <col min="2725" max="2725" width="9.75" style="187" customWidth="1"/>
    <col min="2726" max="2727" width="8.75" style="187" customWidth="1"/>
    <col min="2728" max="2728" width="9.75" style="187" customWidth="1"/>
    <col min="2729" max="2731" width="8.75" style="187" customWidth="1"/>
    <col min="2732" max="2732" width="8.875" style="187" customWidth="1"/>
    <col min="2733" max="2739" width="8.75" style="187" customWidth="1"/>
    <col min="2740" max="2740" width="10.25" style="187" customWidth="1"/>
    <col min="2741" max="2741" width="8.75" style="187" customWidth="1"/>
    <col min="2742" max="2742" width="9.875" style="187" customWidth="1"/>
    <col min="2743" max="2743" width="11.25" style="187" customWidth="1"/>
    <col min="2744" max="2744" width="13" style="187" customWidth="1"/>
    <col min="2745" max="2745" width="11.25" style="187" customWidth="1"/>
    <col min="2746" max="2746" width="27.125" style="187" customWidth="1"/>
    <col min="2747" max="2747" width="11.25" style="187"/>
    <col min="2748" max="2748" width="15.875" style="187" customWidth="1"/>
    <col min="2749" max="2749" width="9.75" style="187" customWidth="1"/>
    <col min="2750" max="2750" width="12.25" style="187" customWidth="1"/>
    <col min="2751" max="2978" width="11.25" style="187"/>
    <col min="2979" max="2979" width="13.75" style="187" customWidth="1"/>
    <col min="2980" max="2980" width="8.75" style="187" customWidth="1"/>
    <col min="2981" max="2981" width="9.75" style="187" customWidth="1"/>
    <col min="2982" max="2983" width="8.75" style="187" customWidth="1"/>
    <col min="2984" max="2984" width="9.75" style="187" customWidth="1"/>
    <col min="2985" max="2987" width="8.75" style="187" customWidth="1"/>
    <col min="2988" max="2988" width="8.875" style="187" customWidth="1"/>
    <col min="2989" max="2995" width="8.75" style="187" customWidth="1"/>
    <col min="2996" max="2996" width="10.25" style="187" customWidth="1"/>
    <col min="2997" max="2997" width="8.75" style="187" customWidth="1"/>
    <col min="2998" max="2998" width="9.875" style="187" customWidth="1"/>
    <col min="2999" max="2999" width="11.25" style="187" customWidth="1"/>
    <col min="3000" max="3000" width="13" style="187" customWidth="1"/>
    <col min="3001" max="3001" width="11.25" style="187" customWidth="1"/>
    <col min="3002" max="3002" width="27.125" style="187" customWidth="1"/>
    <col min="3003" max="3003" width="11.25" style="187"/>
    <col min="3004" max="3004" width="15.875" style="187" customWidth="1"/>
    <col min="3005" max="3005" width="9.75" style="187" customWidth="1"/>
    <col min="3006" max="3006" width="12.25" style="187" customWidth="1"/>
    <col min="3007" max="3234" width="11.25" style="187"/>
    <col min="3235" max="3235" width="13.75" style="187" customWidth="1"/>
    <col min="3236" max="3236" width="8.75" style="187" customWidth="1"/>
    <col min="3237" max="3237" width="9.75" style="187" customWidth="1"/>
    <col min="3238" max="3239" width="8.75" style="187" customWidth="1"/>
    <col min="3240" max="3240" width="9.75" style="187" customWidth="1"/>
    <col min="3241" max="3243" width="8.75" style="187" customWidth="1"/>
    <col min="3244" max="3244" width="8.875" style="187" customWidth="1"/>
    <col min="3245" max="3251" width="8.75" style="187" customWidth="1"/>
    <col min="3252" max="3252" width="10.25" style="187" customWidth="1"/>
    <col min="3253" max="3253" width="8.75" style="187" customWidth="1"/>
    <col min="3254" max="3254" width="9.875" style="187" customWidth="1"/>
    <col min="3255" max="3255" width="11.25" style="187" customWidth="1"/>
    <col min="3256" max="3256" width="13" style="187" customWidth="1"/>
    <col min="3257" max="3257" width="11.25" style="187" customWidth="1"/>
    <col min="3258" max="3258" width="27.125" style="187" customWidth="1"/>
    <col min="3259" max="3259" width="11.25" style="187"/>
    <col min="3260" max="3260" width="15.875" style="187" customWidth="1"/>
    <col min="3261" max="3261" width="9.75" style="187" customWidth="1"/>
    <col min="3262" max="3262" width="12.25" style="187" customWidth="1"/>
    <col min="3263" max="3490" width="11.25" style="187"/>
    <col min="3491" max="3491" width="13.75" style="187" customWidth="1"/>
    <col min="3492" max="3492" width="8.75" style="187" customWidth="1"/>
    <col min="3493" max="3493" width="9.75" style="187" customWidth="1"/>
    <col min="3494" max="3495" width="8.75" style="187" customWidth="1"/>
    <col min="3496" max="3496" width="9.75" style="187" customWidth="1"/>
    <col min="3497" max="3499" width="8.75" style="187" customWidth="1"/>
    <col min="3500" max="3500" width="8.875" style="187" customWidth="1"/>
    <col min="3501" max="3507" width="8.75" style="187" customWidth="1"/>
    <col min="3508" max="3508" width="10.25" style="187" customWidth="1"/>
    <col min="3509" max="3509" width="8.75" style="187" customWidth="1"/>
    <col min="3510" max="3510" width="9.875" style="187" customWidth="1"/>
    <col min="3511" max="3511" width="11.25" style="187" customWidth="1"/>
    <col min="3512" max="3512" width="13" style="187" customWidth="1"/>
    <col min="3513" max="3513" width="11.25" style="187" customWidth="1"/>
    <col min="3514" max="3514" width="27.125" style="187" customWidth="1"/>
    <col min="3515" max="3515" width="11.25" style="187"/>
    <col min="3516" max="3516" width="15.875" style="187" customWidth="1"/>
    <col min="3517" max="3517" width="9.75" style="187" customWidth="1"/>
    <col min="3518" max="3518" width="12.25" style="187" customWidth="1"/>
    <col min="3519" max="3746" width="11.25" style="187"/>
    <col min="3747" max="3747" width="13.75" style="187" customWidth="1"/>
    <col min="3748" max="3748" width="8.75" style="187" customWidth="1"/>
    <col min="3749" max="3749" width="9.75" style="187" customWidth="1"/>
    <col min="3750" max="3751" width="8.75" style="187" customWidth="1"/>
    <col min="3752" max="3752" width="9.75" style="187" customWidth="1"/>
    <col min="3753" max="3755" width="8.75" style="187" customWidth="1"/>
    <col min="3756" max="3756" width="8.875" style="187" customWidth="1"/>
    <col min="3757" max="3763" width="8.75" style="187" customWidth="1"/>
    <col min="3764" max="3764" width="10.25" style="187" customWidth="1"/>
    <col min="3765" max="3765" width="8.75" style="187" customWidth="1"/>
    <col min="3766" max="3766" width="9.875" style="187" customWidth="1"/>
    <col min="3767" max="3767" width="11.25" style="187" customWidth="1"/>
    <col min="3768" max="3768" width="13" style="187" customWidth="1"/>
    <col min="3769" max="3769" width="11.25" style="187" customWidth="1"/>
    <col min="3770" max="3770" width="27.125" style="187" customWidth="1"/>
    <col min="3771" max="3771" width="11.25" style="187"/>
    <col min="3772" max="3772" width="15.875" style="187" customWidth="1"/>
    <col min="3773" max="3773" width="9.75" style="187" customWidth="1"/>
    <col min="3774" max="3774" width="12.25" style="187" customWidth="1"/>
    <col min="3775" max="4002" width="11.25" style="187"/>
    <col min="4003" max="4003" width="13.75" style="187" customWidth="1"/>
    <col min="4004" max="4004" width="8.75" style="187" customWidth="1"/>
    <col min="4005" max="4005" width="9.75" style="187" customWidth="1"/>
    <col min="4006" max="4007" width="8.75" style="187" customWidth="1"/>
    <col min="4008" max="4008" width="9.75" style="187" customWidth="1"/>
    <col min="4009" max="4011" width="8.75" style="187" customWidth="1"/>
    <col min="4012" max="4012" width="8.875" style="187" customWidth="1"/>
    <col min="4013" max="4019" width="8.75" style="187" customWidth="1"/>
    <col min="4020" max="4020" width="10.25" style="187" customWidth="1"/>
    <col min="4021" max="4021" width="8.75" style="187" customWidth="1"/>
    <col min="4022" max="4022" width="9.875" style="187" customWidth="1"/>
    <col min="4023" max="4023" width="11.25" style="187" customWidth="1"/>
    <col min="4024" max="4024" width="13" style="187" customWidth="1"/>
    <col min="4025" max="4025" width="11.25" style="187" customWidth="1"/>
    <col min="4026" max="4026" width="27.125" style="187" customWidth="1"/>
    <col min="4027" max="4027" width="11.25" style="187"/>
    <col min="4028" max="4028" width="15.875" style="187" customWidth="1"/>
    <col min="4029" max="4029" width="9.75" style="187" customWidth="1"/>
    <col min="4030" max="4030" width="12.25" style="187" customWidth="1"/>
    <col min="4031" max="4258" width="11.25" style="187"/>
    <col min="4259" max="4259" width="13.75" style="187" customWidth="1"/>
    <col min="4260" max="4260" width="8.75" style="187" customWidth="1"/>
    <col min="4261" max="4261" width="9.75" style="187" customWidth="1"/>
    <col min="4262" max="4263" width="8.75" style="187" customWidth="1"/>
    <col min="4264" max="4264" width="9.75" style="187" customWidth="1"/>
    <col min="4265" max="4267" width="8.75" style="187" customWidth="1"/>
    <col min="4268" max="4268" width="8.875" style="187" customWidth="1"/>
    <col min="4269" max="4275" width="8.75" style="187" customWidth="1"/>
    <col min="4276" max="4276" width="10.25" style="187" customWidth="1"/>
    <col min="4277" max="4277" width="8.75" style="187" customWidth="1"/>
    <col min="4278" max="4278" width="9.875" style="187" customWidth="1"/>
    <col min="4279" max="4279" width="11.25" style="187" customWidth="1"/>
    <col min="4280" max="4280" width="13" style="187" customWidth="1"/>
    <col min="4281" max="4281" width="11.25" style="187" customWidth="1"/>
    <col min="4282" max="4282" width="27.125" style="187" customWidth="1"/>
    <col min="4283" max="4283" width="11.25" style="187"/>
    <col min="4284" max="4284" width="15.875" style="187" customWidth="1"/>
    <col min="4285" max="4285" width="9.75" style="187" customWidth="1"/>
    <col min="4286" max="4286" width="12.25" style="187" customWidth="1"/>
    <col min="4287" max="4514" width="11.25" style="187"/>
    <col min="4515" max="4515" width="13.75" style="187" customWidth="1"/>
    <col min="4516" max="4516" width="8.75" style="187" customWidth="1"/>
    <col min="4517" max="4517" width="9.75" style="187" customWidth="1"/>
    <col min="4518" max="4519" width="8.75" style="187" customWidth="1"/>
    <col min="4520" max="4520" width="9.75" style="187" customWidth="1"/>
    <col min="4521" max="4523" width="8.75" style="187" customWidth="1"/>
    <col min="4524" max="4524" width="8.875" style="187" customWidth="1"/>
    <col min="4525" max="4531" width="8.75" style="187" customWidth="1"/>
    <col min="4532" max="4532" width="10.25" style="187" customWidth="1"/>
    <col min="4533" max="4533" width="8.75" style="187" customWidth="1"/>
    <col min="4534" max="4534" width="9.875" style="187" customWidth="1"/>
    <col min="4535" max="4535" width="11.25" style="187" customWidth="1"/>
    <col min="4536" max="4536" width="13" style="187" customWidth="1"/>
    <col min="4537" max="4537" width="11.25" style="187" customWidth="1"/>
    <col min="4538" max="4538" width="27.125" style="187" customWidth="1"/>
    <col min="4539" max="4539" width="11.25" style="187"/>
    <col min="4540" max="4540" width="15.875" style="187" customWidth="1"/>
    <col min="4541" max="4541" width="9.75" style="187" customWidth="1"/>
    <col min="4542" max="4542" width="12.25" style="187" customWidth="1"/>
    <col min="4543" max="4770" width="11.25" style="187"/>
    <col min="4771" max="4771" width="13.75" style="187" customWidth="1"/>
    <col min="4772" max="4772" width="8.75" style="187" customWidth="1"/>
    <col min="4773" max="4773" width="9.75" style="187" customWidth="1"/>
    <col min="4774" max="4775" width="8.75" style="187" customWidth="1"/>
    <col min="4776" max="4776" width="9.75" style="187" customWidth="1"/>
    <col min="4777" max="4779" width="8.75" style="187" customWidth="1"/>
    <col min="4780" max="4780" width="8.875" style="187" customWidth="1"/>
    <col min="4781" max="4787" width="8.75" style="187" customWidth="1"/>
    <col min="4788" max="4788" width="10.25" style="187" customWidth="1"/>
    <col min="4789" max="4789" width="8.75" style="187" customWidth="1"/>
    <col min="4790" max="4790" width="9.875" style="187" customWidth="1"/>
    <col min="4791" max="4791" width="11.25" style="187" customWidth="1"/>
    <col min="4792" max="4792" width="13" style="187" customWidth="1"/>
    <col min="4793" max="4793" width="11.25" style="187" customWidth="1"/>
    <col min="4794" max="4794" width="27.125" style="187" customWidth="1"/>
    <col min="4795" max="4795" width="11.25" style="187"/>
    <col min="4796" max="4796" width="15.875" style="187" customWidth="1"/>
    <col min="4797" max="4797" width="9.75" style="187" customWidth="1"/>
    <col min="4798" max="4798" width="12.25" style="187" customWidth="1"/>
    <col min="4799" max="5026" width="11.25" style="187"/>
    <col min="5027" max="5027" width="13.75" style="187" customWidth="1"/>
    <col min="5028" max="5028" width="8.75" style="187" customWidth="1"/>
    <col min="5029" max="5029" width="9.75" style="187" customWidth="1"/>
    <col min="5030" max="5031" width="8.75" style="187" customWidth="1"/>
    <col min="5032" max="5032" width="9.75" style="187" customWidth="1"/>
    <col min="5033" max="5035" width="8.75" style="187" customWidth="1"/>
    <col min="5036" max="5036" width="8.875" style="187" customWidth="1"/>
    <col min="5037" max="5043" width="8.75" style="187" customWidth="1"/>
    <col min="5044" max="5044" width="10.25" style="187" customWidth="1"/>
    <col min="5045" max="5045" width="8.75" style="187" customWidth="1"/>
    <col min="5046" max="5046" width="9.875" style="187" customWidth="1"/>
    <col min="5047" max="5047" width="11.25" style="187" customWidth="1"/>
    <col min="5048" max="5048" width="13" style="187" customWidth="1"/>
    <col min="5049" max="5049" width="11.25" style="187" customWidth="1"/>
    <col min="5050" max="5050" width="27.125" style="187" customWidth="1"/>
    <col min="5051" max="5051" width="11.25" style="187"/>
    <col min="5052" max="5052" width="15.875" style="187" customWidth="1"/>
    <col min="5053" max="5053" width="9.75" style="187" customWidth="1"/>
    <col min="5054" max="5054" width="12.25" style="187" customWidth="1"/>
    <col min="5055" max="5282" width="11.25" style="187"/>
    <col min="5283" max="5283" width="13.75" style="187" customWidth="1"/>
    <col min="5284" max="5284" width="8.75" style="187" customWidth="1"/>
    <col min="5285" max="5285" width="9.75" style="187" customWidth="1"/>
    <col min="5286" max="5287" width="8.75" style="187" customWidth="1"/>
    <col min="5288" max="5288" width="9.75" style="187" customWidth="1"/>
    <col min="5289" max="5291" width="8.75" style="187" customWidth="1"/>
    <col min="5292" max="5292" width="8.875" style="187" customWidth="1"/>
    <col min="5293" max="5299" width="8.75" style="187" customWidth="1"/>
    <col min="5300" max="5300" width="10.25" style="187" customWidth="1"/>
    <col min="5301" max="5301" width="8.75" style="187" customWidth="1"/>
    <col min="5302" max="5302" width="9.875" style="187" customWidth="1"/>
    <col min="5303" max="5303" width="11.25" style="187" customWidth="1"/>
    <col min="5304" max="5304" width="13" style="187" customWidth="1"/>
    <col min="5305" max="5305" width="11.25" style="187" customWidth="1"/>
    <col min="5306" max="5306" width="27.125" style="187" customWidth="1"/>
    <col min="5307" max="5307" width="11.25" style="187"/>
    <col min="5308" max="5308" width="15.875" style="187" customWidth="1"/>
    <col min="5309" max="5309" width="9.75" style="187" customWidth="1"/>
    <col min="5310" max="5310" width="12.25" style="187" customWidth="1"/>
    <col min="5311" max="5538" width="11.25" style="187"/>
    <col min="5539" max="5539" width="13.75" style="187" customWidth="1"/>
    <col min="5540" max="5540" width="8.75" style="187" customWidth="1"/>
    <col min="5541" max="5541" width="9.75" style="187" customWidth="1"/>
    <col min="5542" max="5543" width="8.75" style="187" customWidth="1"/>
    <col min="5544" max="5544" width="9.75" style="187" customWidth="1"/>
    <col min="5545" max="5547" width="8.75" style="187" customWidth="1"/>
    <col min="5548" max="5548" width="8.875" style="187" customWidth="1"/>
    <col min="5549" max="5555" width="8.75" style="187" customWidth="1"/>
    <col min="5556" max="5556" width="10.25" style="187" customWidth="1"/>
    <col min="5557" max="5557" width="8.75" style="187" customWidth="1"/>
    <col min="5558" max="5558" width="9.875" style="187" customWidth="1"/>
    <col min="5559" max="5559" width="11.25" style="187" customWidth="1"/>
    <col min="5560" max="5560" width="13" style="187" customWidth="1"/>
    <col min="5561" max="5561" width="11.25" style="187" customWidth="1"/>
    <col min="5562" max="5562" width="27.125" style="187" customWidth="1"/>
    <col min="5563" max="5563" width="11.25" style="187"/>
    <col min="5564" max="5564" width="15.875" style="187" customWidth="1"/>
    <col min="5565" max="5565" width="9.75" style="187" customWidth="1"/>
    <col min="5566" max="5566" width="12.25" style="187" customWidth="1"/>
    <col min="5567" max="5794" width="11.25" style="187"/>
    <col min="5795" max="5795" width="13.75" style="187" customWidth="1"/>
    <col min="5796" max="5796" width="8.75" style="187" customWidth="1"/>
    <col min="5797" max="5797" width="9.75" style="187" customWidth="1"/>
    <col min="5798" max="5799" width="8.75" style="187" customWidth="1"/>
    <col min="5800" max="5800" width="9.75" style="187" customWidth="1"/>
    <col min="5801" max="5803" width="8.75" style="187" customWidth="1"/>
    <col min="5804" max="5804" width="8.875" style="187" customWidth="1"/>
    <col min="5805" max="5811" width="8.75" style="187" customWidth="1"/>
    <col min="5812" max="5812" width="10.25" style="187" customWidth="1"/>
    <col min="5813" max="5813" width="8.75" style="187" customWidth="1"/>
    <col min="5814" max="5814" width="9.875" style="187" customWidth="1"/>
    <col min="5815" max="5815" width="11.25" style="187" customWidth="1"/>
    <col min="5816" max="5816" width="13" style="187" customWidth="1"/>
    <col min="5817" max="5817" width="11.25" style="187" customWidth="1"/>
    <col min="5818" max="5818" width="27.125" style="187" customWidth="1"/>
    <col min="5819" max="5819" width="11.25" style="187"/>
    <col min="5820" max="5820" width="15.875" style="187" customWidth="1"/>
    <col min="5821" max="5821" width="9.75" style="187" customWidth="1"/>
    <col min="5822" max="5822" width="12.25" style="187" customWidth="1"/>
    <col min="5823" max="6050" width="11.25" style="187"/>
    <col min="6051" max="6051" width="13.75" style="187" customWidth="1"/>
    <col min="6052" max="6052" width="8.75" style="187" customWidth="1"/>
    <col min="6053" max="6053" width="9.75" style="187" customWidth="1"/>
    <col min="6054" max="6055" width="8.75" style="187" customWidth="1"/>
    <col min="6056" max="6056" width="9.75" style="187" customWidth="1"/>
    <col min="6057" max="6059" width="8.75" style="187" customWidth="1"/>
    <col min="6060" max="6060" width="8.875" style="187" customWidth="1"/>
    <col min="6061" max="6067" width="8.75" style="187" customWidth="1"/>
    <col min="6068" max="6068" width="10.25" style="187" customWidth="1"/>
    <col min="6069" max="6069" width="8.75" style="187" customWidth="1"/>
    <col min="6070" max="6070" width="9.875" style="187" customWidth="1"/>
    <col min="6071" max="6071" width="11.25" style="187" customWidth="1"/>
    <col min="6072" max="6072" width="13" style="187" customWidth="1"/>
    <col min="6073" max="6073" width="11.25" style="187" customWidth="1"/>
    <col min="6074" max="6074" width="27.125" style="187" customWidth="1"/>
    <col min="6075" max="6075" width="11.25" style="187"/>
    <col min="6076" max="6076" width="15.875" style="187" customWidth="1"/>
    <col min="6077" max="6077" width="9.75" style="187" customWidth="1"/>
    <col min="6078" max="6078" width="12.25" style="187" customWidth="1"/>
    <col min="6079" max="6306" width="11.25" style="187"/>
    <col min="6307" max="6307" width="13.75" style="187" customWidth="1"/>
    <col min="6308" max="6308" width="8.75" style="187" customWidth="1"/>
    <col min="6309" max="6309" width="9.75" style="187" customWidth="1"/>
    <col min="6310" max="6311" width="8.75" style="187" customWidth="1"/>
    <col min="6312" max="6312" width="9.75" style="187" customWidth="1"/>
    <col min="6313" max="6315" width="8.75" style="187" customWidth="1"/>
    <col min="6316" max="6316" width="8.875" style="187" customWidth="1"/>
    <col min="6317" max="6323" width="8.75" style="187" customWidth="1"/>
    <col min="6324" max="6324" width="10.25" style="187" customWidth="1"/>
    <col min="6325" max="6325" width="8.75" style="187" customWidth="1"/>
    <col min="6326" max="6326" width="9.875" style="187" customWidth="1"/>
    <col min="6327" max="6327" width="11.25" style="187" customWidth="1"/>
    <col min="6328" max="6328" width="13" style="187" customWidth="1"/>
    <col min="6329" max="6329" width="11.25" style="187" customWidth="1"/>
    <col min="6330" max="6330" width="27.125" style="187" customWidth="1"/>
    <col min="6331" max="6331" width="11.25" style="187"/>
    <col min="6332" max="6332" width="15.875" style="187" customWidth="1"/>
    <col min="6333" max="6333" width="9.75" style="187" customWidth="1"/>
    <col min="6334" max="6334" width="12.25" style="187" customWidth="1"/>
    <col min="6335" max="6562" width="11.25" style="187"/>
    <col min="6563" max="6563" width="13.75" style="187" customWidth="1"/>
    <col min="6564" max="6564" width="8.75" style="187" customWidth="1"/>
    <col min="6565" max="6565" width="9.75" style="187" customWidth="1"/>
    <col min="6566" max="6567" width="8.75" style="187" customWidth="1"/>
    <col min="6568" max="6568" width="9.75" style="187" customWidth="1"/>
    <col min="6569" max="6571" width="8.75" style="187" customWidth="1"/>
    <col min="6572" max="6572" width="8.875" style="187" customWidth="1"/>
    <col min="6573" max="6579" width="8.75" style="187" customWidth="1"/>
    <col min="6580" max="6580" width="10.25" style="187" customWidth="1"/>
    <col min="6581" max="6581" width="8.75" style="187" customWidth="1"/>
    <col min="6582" max="6582" width="9.875" style="187" customWidth="1"/>
    <col min="6583" max="6583" width="11.25" style="187" customWidth="1"/>
    <col min="6584" max="6584" width="13" style="187" customWidth="1"/>
    <col min="6585" max="6585" width="11.25" style="187" customWidth="1"/>
    <col min="6586" max="6586" width="27.125" style="187" customWidth="1"/>
    <col min="6587" max="6587" width="11.25" style="187"/>
    <col min="6588" max="6588" width="15.875" style="187" customWidth="1"/>
    <col min="6589" max="6589" width="9.75" style="187" customWidth="1"/>
    <col min="6590" max="6590" width="12.25" style="187" customWidth="1"/>
    <col min="6591" max="6818" width="11.25" style="187"/>
    <col min="6819" max="6819" width="13.75" style="187" customWidth="1"/>
    <col min="6820" max="6820" width="8.75" style="187" customWidth="1"/>
    <col min="6821" max="6821" width="9.75" style="187" customWidth="1"/>
    <col min="6822" max="6823" width="8.75" style="187" customWidth="1"/>
    <col min="6824" max="6824" width="9.75" style="187" customWidth="1"/>
    <col min="6825" max="6827" width="8.75" style="187" customWidth="1"/>
    <col min="6828" max="6828" width="8.875" style="187" customWidth="1"/>
    <col min="6829" max="6835" width="8.75" style="187" customWidth="1"/>
    <col min="6836" max="6836" width="10.25" style="187" customWidth="1"/>
    <col min="6837" max="6837" width="8.75" style="187" customWidth="1"/>
    <col min="6838" max="6838" width="9.875" style="187" customWidth="1"/>
    <col min="6839" max="6839" width="11.25" style="187" customWidth="1"/>
    <col min="6840" max="6840" width="13" style="187" customWidth="1"/>
    <col min="6841" max="6841" width="11.25" style="187" customWidth="1"/>
    <col min="6842" max="6842" width="27.125" style="187" customWidth="1"/>
    <col min="6843" max="6843" width="11.25" style="187"/>
    <col min="6844" max="6844" width="15.875" style="187" customWidth="1"/>
    <col min="6845" max="6845" width="9.75" style="187" customWidth="1"/>
    <col min="6846" max="6846" width="12.25" style="187" customWidth="1"/>
    <col min="6847" max="7074" width="11.25" style="187"/>
    <col min="7075" max="7075" width="13.75" style="187" customWidth="1"/>
    <col min="7076" max="7076" width="8.75" style="187" customWidth="1"/>
    <col min="7077" max="7077" width="9.75" style="187" customWidth="1"/>
    <col min="7078" max="7079" width="8.75" style="187" customWidth="1"/>
    <col min="7080" max="7080" width="9.75" style="187" customWidth="1"/>
    <col min="7081" max="7083" width="8.75" style="187" customWidth="1"/>
    <col min="7084" max="7084" width="8.875" style="187" customWidth="1"/>
    <col min="7085" max="7091" width="8.75" style="187" customWidth="1"/>
    <col min="7092" max="7092" width="10.25" style="187" customWidth="1"/>
    <col min="7093" max="7093" width="8.75" style="187" customWidth="1"/>
    <col min="7094" max="7094" width="9.875" style="187" customWidth="1"/>
    <col min="7095" max="7095" width="11.25" style="187" customWidth="1"/>
    <col min="7096" max="7096" width="13" style="187" customWidth="1"/>
    <col min="7097" max="7097" width="11.25" style="187" customWidth="1"/>
    <col min="7098" max="7098" width="27.125" style="187" customWidth="1"/>
    <col min="7099" max="7099" width="11.25" style="187"/>
    <col min="7100" max="7100" width="15.875" style="187" customWidth="1"/>
    <col min="7101" max="7101" width="9.75" style="187" customWidth="1"/>
    <col min="7102" max="7102" width="12.25" style="187" customWidth="1"/>
    <col min="7103" max="7330" width="11.25" style="187"/>
    <col min="7331" max="7331" width="13.75" style="187" customWidth="1"/>
    <col min="7332" max="7332" width="8.75" style="187" customWidth="1"/>
    <col min="7333" max="7333" width="9.75" style="187" customWidth="1"/>
    <col min="7334" max="7335" width="8.75" style="187" customWidth="1"/>
    <col min="7336" max="7336" width="9.75" style="187" customWidth="1"/>
    <col min="7337" max="7339" width="8.75" style="187" customWidth="1"/>
    <col min="7340" max="7340" width="8.875" style="187" customWidth="1"/>
    <col min="7341" max="7347" width="8.75" style="187" customWidth="1"/>
    <col min="7348" max="7348" width="10.25" style="187" customWidth="1"/>
    <col min="7349" max="7349" width="8.75" style="187" customWidth="1"/>
    <col min="7350" max="7350" width="9.875" style="187" customWidth="1"/>
    <col min="7351" max="7351" width="11.25" style="187" customWidth="1"/>
    <col min="7352" max="7352" width="13" style="187" customWidth="1"/>
    <col min="7353" max="7353" width="11.25" style="187" customWidth="1"/>
    <col min="7354" max="7354" width="27.125" style="187" customWidth="1"/>
    <col min="7355" max="7355" width="11.25" style="187"/>
    <col min="7356" max="7356" width="15.875" style="187" customWidth="1"/>
    <col min="7357" max="7357" width="9.75" style="187" customWidth="1"/>
    <col min="7358" max="7358" width="12.25" style="187" customWidth="1"/>
    <col min="7359" max="7586" width="11.25" style="187"/>
    <col min="7587" max="7587" width="13.75" style="187" customWidth="1"/>
    <col min="7588" max="7588" width="8.75" style="187" customWidth="1"/>
    <col min="7589" max="7589" width="9.75" style="187" customWidth="1"/>
    <col min="7590" max="7591" width="8.75" style="187" customWidth="1"/>
    <col min="7592" max="7592" width="9.75" style="187" customWidth="1"/>
    <col min="7593" max="7595" width="8.75" style="187" customWidth="1"/>
    <col min="7596" max="7596" width="8.875" style="187" customWidth="1"/>
    <col min="7597" max="7603" width="8.75" style="187" customWidth="1"/>
    <col min="7604" max="7604" width="10.25" style="187" customWidth="1"/>
    <col min="7605" max="7605" width="8.75" style="187" customWidth="1"/>
    <col min="7606" max="7606" width="9.875" style="187" customWidth="1"/>
    <col min="7607" max="7607" width="11.25" style="187" customWidth="1"/>
    <col min="7608" max="7608" width="13" style="187" customWidth="1"/>
    <col min="7609" max="7609" width="11.25" style="187" customWidth="1"/>
    <col min="7610" max="7610" width="27.125" style="187" customWidth="1"/>
    <col min="7611" max="7611" width="11.25" style="187"/>
    <col min="7612" max="7612" width="15.875" style="187" customWidth="1"/>
    <col min="7613" max="7613" width="9.75" style="187" customWidth="1"/>
    <col min="7614" max="7614" width="12.25" style="187" customWidth="1"/>
    <col min="7615" max="7842" width="11.25" style="187"/>
    <col min="7843" max="7843" width="13.75" style="187" customWidth="1"/>
    <col min="7844" max="7844" width="8.75" style="187" customWidth="1"/>
    <col min="7845" max="7845" width="9.75" style="187" customWidth="1"/>
    <col min="7846" max="7847" width="8.75" style="187" customWidth="1"/>
    <col min="7848" max="7848" width="9.75" style="187" customWidth="1"/>
    <col min="7849" max="7851" width="8.75" style="187" customWidth="1"/>
    <col min="7852" max="7852" width="8.875" style="187" customWidth="1"/>
    <col min="7853" max="7859" width="8.75" style="187" customWidth="1"/>
    <col min="7860" max="7860" width="10.25" style="187" customWidth="1"/>
    <col min="7861" max="7861" width="8.75" style="187" customWidth="1"/>
    <col min="7862" max="7862" width="9.875" style="187" customWidth="1"/>
    <col min="7863" max="7863" width="11.25" style="187" customWidth="1"/>
    <col min="7864" max="7864" width="13" style="187" customWidth="1"/>
    <col min="7865" max="7865" width="11.25" style="187" customWidth="1"/>
    <col min="7866" max="7866" width="27.125" style="187" customWidth="1"/>
    <col min="7867" max="7867" width="11.25" style="187"/>
    <col min="7868" max="7868" width="15.875" style="187" customWidth="1"/>
    <col min="7869" max="7869" width="9.75" style="187" customWidth="1"/>
    <col min="7870" max="7870" width="12.25" style="187" customWidth="1"/>
    <col min="7871" max="8098" width="11.25" style="187"/>
    <col min="8099" max="8099" width="13.75" style="187" customWidth="1"/>
    <col min="8100" max="8100" width="8.75" style="187" customWidth="1"/>
    <col min="8101" max="8101" width="9.75" style="187" customWidth="1"/>
    <col min="8102" max="8103" width="8.75" style="187" customWidth="1"/>
    <col min="8104" max="8104" width="9.75" style="187" customWidth="1"/>
    <col min="8105" max="8107" width="8.75" style="187" customWidth="1"/>
    <col min="8108" max="8108" width="8.875" style="187" customWidth="1"/>
    <col min="8109" max="8115" width="8.75" style="187" customWidth="1"/>
    <col min="8116" max="8116" width="10.25" style="187" customWidth="1"/>
    <col min="8117" max="8117" width="8.75" style="187" customWidth="1"/>
    <col min="8118" max="8118" width="9.875" style="187" customWidth="1"/>
    <col min="8119" max="8119" width="11.25" style="187" customWidth="1"/>
    <col min="8120" max="8120" width="13" style="187" customWidth="1"/>
    <col min="8121" max="8121" width="11.25" style="187" customWidth="1"/>
    <col min="8122" max="8122" width="27.125" style="187" customWidth="1"/>
    <col min="8123" max="8123" width="11.25" style="187"/>
    <col min="8124" max="8124" width="15.875" style="187" customWidth="1"/>
    <col min="8125" max="8125" width="9.75" style="187" customWidth="1"/>
    <col min="8126" max="8126" width="12.25" style="187" customWidth="1"/>
    <col min="8127" max="8354" width="11.25" style="187"/>
    <col min="8355" max="8355" width="13.75" style="187" customWidth="1"/>
    <col min="8356" max="8356" width="8.75" style="187" customWidth="1"/>
    <col min="8357" max="8357" width="9.75" style="187" customWidth="1"/>
    <col min="8358" max="8359" width="8.75" style="187" customWidth="1"/>
    <col min="8360" max="8360" width="9.75" style="187" customWidth="1"/>
    <col min="8361" max="8363" width="8.75" style="187" customWidth="1"/>
    <col min="8364" max="8364" width="8.875" style="187" customWidth="1"/>
    <col min="8365" max="8371" width="8.75" style="187" customWidth="1"/>
    <col min="8372" max="8372" width="10.25" style="187" customWidth="1"/>
    <col min="8373" max="8373" width="8.75" style="187" customWidth="1"/>
    <col min="8374" max="8374" width="9.875" style="187" customWidth="1"/>
    <col min="8375" max="8375" width="11.25" style="187" customWidth="1"/>
    <col min="8376" max="8376" width="13" style="187" customWidth="1"/>
    <col min="8377" max="8377" width="11.25" style="187" customWidth="1"/>
    <col min="8378" max="8378" width="27.125" style="187" customWidth="1"/>
    <col min="8379" max="8379" width="11.25" style="187"/>
    <col min="8380" max="8380" width="15.875" style="187" customWidth="1"/>
    <col min="8381" max="8381" width="9.75" style="187" customWidth="1"/>
    <col min="8382" max="8382" width="12.25" style="187" customWidth="1"/>
    <col min="8383" max="8610" width="11.25" style="187"/>
    <col min="8611" max="8611" width="13.75" style="187" customWidth="1"/>
    <col min="8612" max="8612" width="8.75" style="187" customWidth="1"/>
    <col min="8613" max="8613" width="9.75" style="187" customWidth="1"/>
    <col min="8614" max="8615" width="8.75" style="187" customWidth="1"/>
    <col min="8616" max="8616" width="9.75" style="187" customWidth="1"/>
    <col min="8617" max="8619" width="8.75" style="187" customWidth="1"/>
    <col min="8620" max="8620" width="8.875" style="187" customWidth="1"/>
    <col min="8621" max="8627" width="8.75" style="187" customWidth="1"/>
    <col min="8628" max="8628" width="10.25" style="187" customWidth="1"/>
    <col min="8629" max="8629" width="8.75" style="187" customWidth="1"/>
    <col min="8630" max="8630" width="9.875" style="187" customWidth="1"/>
    <col min="8631" max="8631" width="11.25" style="187" customWidth="1"/>
    <col min="8632" max="8632" width="13" style="187" customWidth="1"/>
    <col min="8633" max="8633" width="11.25" style="187" customWidth="1"/>
    <col min="8634" max="8634" width="27.125" style="187" customWidth="1"/>
    <col min="8635" max="8635" width="11.25" style="187"/>
    <col min="8636" max="8636" width="15.875" style="187" customWidth="1"/>
    <col min="8637" max="8637" width="9.75" style="187" customWidth="1"/>
    <col min="8638" max="8638" width="12.25" style="187" customWidth="1"/>
    <col min="8639" max="8866" width="11.25" style="187"/>
    <col min="8867" max="8867" width="13.75" style="187" customWidth="1"/>
    <col min="8868" max="8868" width="8.75" style="187" customWidth="1"/>
    <col min="8869" max="8869" width="9.75" style="187" customWidth="1"/>
    <col min="8870" max="8871" width="8.75" style="187" customWidth="1"/>
    <col min="8872" max="8872" width="9.75" style="187" customWidth="1"/>
    <col min="8873" max="8875" width="8.75" style="187" customWidth="1"/>
    <col min="8876" max="8876" width="8.875" style="187" customWidth="1"/>
    <col min="8877" max="8883" width="8.75" style="187" customWidth="1"/>
    <col min="8884" max="8884" width="10.25" style="187" customWidth="1"/>
    <col min="8885" max="8885" width="8.75" style="187" customWidth="1"/>
    <col min="8886" max="8886" width="9.875" style="187" customWidth="1"/>
    <col min="8887" max="8887" width="11.25" style="187" customWidth="1"/>
    <col min="8888" max="8888" width="13" style="187" customWidth="1"/>
    <col min="8889" max="8889" width="11.25" style="187" customWidth="1"/>
    <col min="8890" max="8890" width="27.125" style="187" customWidth="1"/>
    <col min="8891" max="8891" width="11.25" style="187"/>
    <col min="8892" max="8892" width="15.875" style="187" customWidth="1"/>
    <col min="8893" max="8893" width="9.75" style="187" customWidth="1"/>
    <col min="8894" max="8894" width="12.25" style="187" customWidth="1"/>
    <col min="8895" max="9122" width="11.25" style="187"/>
    <col min="9123" max="9123" width="13.75" style="187" customWidth="1"/>
    <col min="9124" max="9124" width="8.75" style="187" customWidth="1"/>
    <col min="9125" max="9125" width="9.75" style="187" customWidth="1"/>
    <col min="9126" max="9127" width="8.75" style="187" customWidth="1"/>
    <col min="9128" max="9128" width="9.75" style="187" customWidth="1"/>
    <col min="9129" max="9131" width="8.75" style="187" customWidth="1"/>
    <col min="9132" max="9132" width="8.875" style="187" customWidth="1"/>
    <col min="9133" max="9139" width="8.75" style="187" customWidth="1"/>
    <col min="9140" max="9140" width="10.25" style="187" customWidth="1"/>
    <col min="9141" max="9141" width="8.75" style="187" customWidth="1"/>
    <col min="9142" max="9142" width="9.875" style="187" customWidth="1"/>
    <col min="9143" max="9143" width="11.25" style="187" customWidth="1"/>
    <col min="9144" max="9144" width="13" style="187" customWidth="1"/>
    <col min="9145" max="9145" width="11.25" style="187" customWidth="1"/>
    <col min="9146" max="9146" width="27.125" style="187" customWidth="1"/>
    <col min="9147" max="9147" width="11.25" style="187"/>
    <col min="9148" max="9148" width="15.875" style="187" customWidth="1"/>
    <col min="9149" max="9149" width="9.75" style="187" customWidth="1"/>
    <col min="9150" max="9150" width="12.25" style="187" customWidth="1"/>
    <col min="9151" max="9378" width="11.25" style="187"/>
    <col min="9379" max="9379" width="13.75" style="187" customWidth="1"/>
    <col min="9380" max="9380" width="8.75" style="187" customWidth="1"/>
    <col min="9381" max="9381" width="9.75" style="187" customWidth="1"/>
    <col min="9382" max="9383" width="8.75" style="187" customWidth="1"/>
    <col min="9384" max="9384" width="9.75" style="187" customWidth="1"/>
    <col min="9385" max="9387" width="8.75" style="187" customWidth="1"/>
    <col min="9388" max="9388" width="8.875" style="187" customWidth="1"/>
    <col min="9389" max="9395" width="8.75" style="187" customWidth="1"/>
    <col min="9396" max="9396" width="10.25" style="187" customWidth="1"/>
    <col min="9397" max="9397" width="8.75" style="187" customWidth="1"/>
    <col min="9398" max="9398" width="9.875" style="187" customWidth="1"/>
    <col min="9399" max="9399" width="11.25" style="187" customWidth="1"/>
    <col min="9400" max="9400" width="13" style="187" customWidth="1"/>
    <col min="9401" max="9401" width="11.25" style="187" customWidth="1"/>
    <col min="9402" max="9402" width="27.125" style="187" customWidth="1"/>
    <col min="9403" max="9403" width="11.25" style="187"/>
    <col min="9404" max="9404" width="15.875" style="187" customWidth="1"/>
    <col min="9405" max="9405" width="9.75" style="187" customWidth="1"/>
    <col min="9406" max="9406" width="12.25" style="187" customWidth="1"/>
    <col min="9407" max="9634" width="11.25" style="187"/>
    <col min="9635" max="9635" width="13.75" style="187" customWidth="1"/>
    <col min="9636" max="9636" width="8.75" style="187" customWidth="1"/>
    <col min="9637" max="9637" width="9.75" style="187" customWidth="1"/>
    <col min="9638" max="9639" width="8.75" style="187" customWidth="1"/>
    <col min="9640" max="9640" width="9.75" style="187" customWidth="1"/>
    <col min="9641" max="9643" width="8.75" style="187" customWidth="1"/>
    <col min="9644" max="9644" width="8.875" style="187" customWidth="1"/>
    <col min="9645" max="9651" width="8.75" style="187" customWidth="1"/>
    <col min="9652" max="9652" width="10.25" style="187" customWidth="1"/>
    <col min="9653" max="9653" width="8.75" style="187" customWidth="1"/>
    <col min="9654" max="9654" width="9.875" style="187" customWidth="1"/>
    <col min="9655" max="9655" width="11.25" style="187" customWidth="1"/>
    <col min="9656" max="9656" width="13" style="187" customWidth="1"/>
    <col min="9657" max="9657" width="11.25" style="187" customWidth="1"/>
    <col min="9658" max="9658" width="27.125" style="187" customWidth="1"/>
    <col min="9659" max="9659" width="11.25" style="187"/>
    <col min="9660" max="9660" width="15.875" style="187" customWidth="1"/>
    <col min="9661" max="9661" width="9.75" style="187" customWidth="1"/>
    <col min="9662" max="9662" width="12.25" style="187" customWidth="1"/>
    <col min="9663" max="9890" width="11.25" style="187"/>
    <col min="9891" max="9891" width="13.75" style="187" customWidth="1"/>
    <col min="9892" max="9892" width="8.75" style="187" customWidth="1"/>
    <col min="9893" max="9893" width="9.75" style="187" customWidth="1"/>
    <col min="9894" max="9895" width="8.75" style="187" customWidth="1"/>
    <col min="9896" max="9896" width="9.75" style="187" customWidth="1"/>
    <col min="9897" max="9899" width="8.75" style="187" customWidth="1"/>
    <col min="9900" max="9900" width="8.875" style="187" customWidth="1"/>
    <col min="9901" max="9907" width="8.75" style="187" customWidth="1"/>
    <col min="9908" max="9908" width="10.25" style="187" customWidth="1"/>
    <col min="9909" max="9909" width="8.75" style="187" customWidth="1"/>
    <col min="9910" max="9910" width="9.875" style="187" customWidth="1"/>
    <col min="9911" max="9911" width="11.25" style="187" customWidth="1"/>
    <col min="9912" max="9912" width="13" style="187" customWidth="1"/>
    <col min="9913" max="9913" width="11.25" style="187" customWidth="1"/>
    <col min="9914" max="9914" width="27.125" style="187" customWidth="1"/>
    <col min="9915" max="9915" width="11.25" style="187"/>
    <col min="9916" max="9916" width="15.875" style="187" customWidth="1"/>
    <col min="9917" max="9917" width="9.75" style="187" customWidth="1"/>
    <col min="9918" max="9918" width="12.25" style="187" customWidth="1"/>
    <col min="9919" max="10146" width="11.25" style="187"/>
    <col min="10147" max="10147" width="13.75" style="187" customWidth="1"/>
    <col min="10148" max="10148" width="8.75" style="187" customWidth="1"/>
    <col min="10149" max="10149" width="9.75" style="187" customWidth="1"/>
    <col min="10150" max="10151" width="8.75" style="187" customWidth="1"/>
    <col min="10152" max="10152" width="9.75" style="187" customWidth="1"/>
    <col min="10153" max="10155" width="8.75" style="187" customWidth="1"/>
    <col min="10156" max="10156" width="8.875" style="187" customWidth="1"/>
    <col min="10157" max="10163" width="8.75" style="187" customWidth="1"/>
    <col min="10164" max="10164" width="10.25" style="187" customWidth="1"/>
    <col min="10165" max="10165" width="8.75" style="187" customWidth="1"/>
    <col min="10166" max="10166" width="9.875" style="187" customWidth="1"/>
    <col min="10167" max="10167" width="11.25" style="187" customWidth="1"/>
    <col min="10168" max="10168" width="13" style="187" customWidth="1"/>
    <col min="10169" max="10169" width="11.25" style="187" customWidth="1"/>
    <col min="10170" max="10170" width="27.125" style="187" customWidth="1"/>
    <col min="10171" max="10171" width="11.25" style="187"/>
    <col min="10172" max="10172" width="15.875" style="187" customWidth="1"/>
    <col min="10173" max="10173" width="9.75" style="187" customWidth="1"/>
    <col min="10174" max="10174" width="12.25" style="187" customWidth="1"/>
    <col min="10175" max="10402" width="11.25" style="187"/>
    <col min="10403" max="10403" width="13.75" style="187" customWidth="1"/>
    <col min="10404" max="10404" width="8.75" style="187" customWidth="1"/>
    <col min="10405" max="10405" width="9.75" style="187" customWidth="1"/>
    <col min="10406" max="10407" width="8.75" style="187" customWidth="1"/>
    <col min="10408" max="10408" width="9.75" style="187" customWidth="1"/>
    <col min="10409" max="10411" width="8.75" style="187" customWidth="1"/>
    <col min="10412" max="10412" width="8.875" style="187" customWidth="1"/>
    <col min="10413" max="10419" width="8.75" style="187" customWidth="1"/>
    <col min="10420" max="10420" width="10.25" style="187" customWidth="1"/>
    <col min="10421" max="10421" width="8.75" style="187" customWidth="1"/>
    <col min="10422" max="10422" width="9.875" style="187" customWidth="1"/>
    <col min="10423" max="10423" width="11.25" style="187" customWidth="1"/>
    <col min="10424" max="10424" width="13" style="187" customWidth="1"/>
    <col min="10425" max="10425" width="11.25" style="187" customWidth="1"/>
    <col min="10426" max="10426" width="27.125" style="187" customWidth="1"/>
    <col min="10427" max="10427" width="11.25" style="187"/>
    <col min="10428" max="10428" width="15.875" style="187" customWidth="1"/>
    <col min="10429" max="10429" width="9.75" style="187" customWidth="1"/>
    <col min="10430" max="10430" width="12.25" style="187" customWidth="1"/>
    <col min="10431" max="10658" width="11.25" style="187"/>
    <col min="10659" max="10659" width="13.75" style="187" customWidth="1"/>
    <col min="10660" max="10660" width="8.75" style="187" customWidth="1"/>
    <col min="10661" max="10661" width="9.75" style="187" customWidth="1"/>
    <col min="10662" max="10663" width="8.75" style="187" customWidth="1"/>
    <col min="10664" max="10664" width="9.75" style="187" customWidth="1"/>
    <col min="10665" max="10667" width="8.75" style="187" customWidth="1"/>
    <col min="10668" max="10668" width="8.875" style="187" customWidth="1"/>
    <col min="10669" max="10675" width="8.75" style="187" customWidth="1"/>
    <col min="10676" max="10676" width="10.25" style="187" customWidth="1"/>
    <col min="10677" max="10677" width="8.75" style="187" customWidth="1"/>
    <col min="10678" max="10678" width="9.875" style="187" customWidth="1"/>
    <col min="10679" max="10679" width="11.25" style="187" customWidth="1"/>
    <col min="10680" max="10680" width="13" style="187" customWidth="1"/>
    <col min="10681" max="10681" width="11.25" style="187" customWidth="1"/>
    <col min="10682" max="10682" width="27.125" style="187" customWidth="1"/>
    <col min="10683" max="10683" width="11.25" style="187"/>
    <col min="10684" max="10684" width="15.875" style="187" customWidth="1"/>
    <col min="10685" max="10685" width="9.75" style="187" customWidth="1"/>
    <col min="10686" max="10686" width="12.25" style="187" customWidth="1"/>
    <col min="10687" max="10914" width="11.25" style="187"/>
    <col min="10915" max="10915" width="13.75" style="187" customWidth="1"/>
    <col min="10916" max="10916" width="8.75" style="187" customWidth="1"/>
    <col min="10917" max="10917" width="9.75" style="187" customWidth="1"/>
    <col min="10918" max="10919" width="8.75" style="187" customWidth="1"/>
    <col min="10920" max="10920" width="9.75" style="187" customWidth="1"/>
    <col min="10921" max="10923" width="8.75" style="187" customWidth="1"/>
    <col min="10924" max="10924" width="8.875" style="187" customWidth="1"/>
    <col min="10925" max="10931" width="8.75" style="187" customWidth="1"/>
    <col min="10932" max="10932" width="10.25" style="187" customWidth="1"/>
    <col min="10933" max="10933" width="8.75" style="187" customWidth="1"/>
    <col min="10934" max="10934" width="9.875" style="187" customWidth="1"/>
    <col min="10935" max="10935" width="11.25" style="187" customWidth="1"/>
    <col min="10936" max="10936" width="13" style="187" customWidth="1"/>
    <col min="10937" max="10937" width="11.25" style="187" customWidth="1"/>
    <col min="10938" max="10938" width="27.125" style="187" customWidth="1"/>
    <col min="10939" max="10939" width="11.25" style="187"/>
    <col min="10940" max="10940" width="15.875" style="187" customWidth="1"/>
    <col min="10941" max="10941" width="9.75" style="187" customWidth="1"/>
    <col min="10942" max="10942" width="12.25" style="187" customWidth="1"/>
    <col min="10943" max="11170" width="11.25" style="187"/>
    <col min="11171" max="11171" width="13.75" style="187" customWidth="1"/>
    <col min="11172" max="11172" width="8.75" style="187" customWidth="1"/>
    <col min="11173" max="11173" width="9.75" style="187" customWidth="1"/>
    <col min="11174" max="11175" width="8.75" style="187" customWidth="1"/>
    <col min="11176" max="11176" width="9.75" style="187" customWidth="1"/>
    <col min="11177" max="11179" width="8.75" style="187" customWidth="1"/>
    <col min="11180" max="11180" width="8.875" style="187" customWidth="1"/>
    <col min="11181" max="11187" width="8.75" style="187" customWidth="1"/>
    <col min="11188" max="11188" width="10.25" style="187" customWidth="1"/>
    <col min="11189" max="11189" width="8.75" style="187" customWidth="1"/>
    <col min="11190" max="11190" width="9.875" style="187" customWidth="1"/>
    <col min="11191" max="11191" width="11.25" style="187" customWidth="1"/>
    <col min="11192" max="11192" width="13" style="187" customWidth="1"/>
    <col min="11193" max="11193" width="11.25" style="187" customWidth="1"/>
    <col min="11194" max="11194" width="27.125" style="187" customWidth="1"/>
    <col min="11195" max="11195" width="11.25" style="187"/>
    <col min="11196" max="11196" width="15.875" style="187" customWidth="1"/>
    <col min="11197" max="11197" width="9.75" style="187" customWidth="1"/>
    <col min="11198" max="11198" width="12.25" style="187" customWidth="1"/>
    <col min="11199" max="11426" width="11.25" style="187"/>
    <col min="11427" max="11427" width="13.75" style="187" customWidth="1"/>
    <col min="11428" max="11428" width="8.75" style="187" customWidth="1"/>
    <col min="11429" max="11429" width="9.75" style="187" customWidth="1"/>
    <col min="11430" max="11431" width="8.75" style="187" customWidth="1"/>
    <col min="11432" max="11432" width="9.75" style="187" customWidth="1"/>
    <col min="11433" max="11435" width="8.75" style="187" customWidth="1"/>
    <col min="11436" max="11436" width="8.875" style="187" customWidth="1"/>
    <col min="11437" max="11443" width="8.75" style="187" customWidth="1"/>
    <col min="11444" max="11444" width="10.25" style="187" customWidth="1"/>
    <col min="11445" max="11445" width="8.75" style="187" customWidth="1"/>
    <col min="11446" max="11446" width="9.875" style="187" customWidth="1"/>
    <col min="11447" max="11447" width="11.25" style="187" customWidth="1"/>
    <col min="11448" max="11448" width="13" style="187" customWidth="1"/>
    <col min="11449" max="11449" width="11.25" style="187" customWidth="1"/>
    <col min="11450" max="11450" width="27.125" style="187" customWidth="1"/>
    <col min="11451" max="11451" width="11.25" style="187"/>
    <col min="11452" max="11452" width="15.875" style="187" customWidth="1"/>
    <col min="11453" max="11453" width="9.75" style="187" customWidth="1"/>
    <col min="11454" max="11454" width="12.25" style="187" customWidth="1"/>
    <col min="11455" max="11682" width="11.25" style="187"/>
    <col min="11683" max="11683" width="13.75" style="187" customWidth="1"/>
    <col min="11684" max="11684" width="8.75" style="187" customWidth="1"/>
    <col min="11685" max="11685" width="9.75" style="187" customWidth="1"/>
    <col min="11686" max="11687" width="8.75" style="187" customWidth="1"/>
    <col min="11688" max="11688" width="9.75" style="187" customWidth="1"/>
    <col min="11689" max="11691" width="8.75" style="187" customWidth="1"/>
    <col min="11692" max="11692" width="8.875" style="187" customWidth="1"/>
    <col min="11693" max="11699" width="8.75" style="187" customWidth="1"/>
    <col min="11700" max="11700" width="10.25" style="187" customWidth="1"/>
    <col min="11701" max="11701" width="8.75" style="187" customWidth="1"/>
    <col min="11702" max="11702" width="9.875" style="187" customWidth="1"/>
    <col min="11703" max="11703" width="11.25" style="187" customWidth="1"/>
    <col min="11704" max="11704" width="13" style="187" customWidth="1"/>
    <col min="11705" max="11705" width="11.25" style="187" customWidth="1"/>
    <col min="11706" max="11706" width="27.125" style="187" customWidth="1"/>
    <col min="11707" max="11707" width="11.25" style="187"/>
    <col min="11708" max="11708" width="15.875" style="187" customWidth="1"/>
    <col min="11709" max="11709" width="9.75" style="187" customWidth="1"/>
    <col min="11710" max="11710" width="12.25" style="187" customWidth="1"/>
    <col min="11711" max="11938" width="11.25" style="187"/>
    <col min="11939" max="11939" width="13.75" style="187" customWidth="1"/>
    <col min="11940" max="11940" width="8.75" style="187" customWidth="1"/>
    <col min="11941" max="11941" width="9.75" style="187" customWidth="1"/>
    <col min="11942" max="11943" width="8.75" style="187" customWidth="1"/>
    <col min="11944" max="11944" width="9.75" style="187" customWidth="1"/>
    <col min="11945" max="11947" width="8.75" style="187" customWidth="1"/>
    <col min="11948" max="11948" width="8.875" style="187" customWidth="1"/>
    <col min="11949" max="11955" width="8.75" style="187" customWidth="1"/>
    <col min="11956" max="11956" width="10.25" style="187" customWidth="1"/>
    <col min="11957" max="11957" width="8.75" style="187" customWidth="1"/>
    <col min="11958" max="11958" width="9.875" style="187" customWidth="1"/>
    <col min="11959" max="11959" width="11.25" style="187" customWidth="1"/>
    <col min="11960" max="11960" width="13" style="187" customWidth="1"/>
    <col min="11961" max="11961" width="11.25" style="187" customWidth="1"/>
    <col min="11962" max="11962" width="27.125" style="187" customWidth="1"/>
    <col min="11963" max="11963" width="11.25" style="187"/>
    <col min="11964" max="11964" width="15.875" style="187" customWidth="1"/>
    <col min="11965" max="11965" width="9.75" style="187" customWidth="1"/>
    <col min="11966" max="11966" width="12.25" style="187" customWidth="1"/>
    <col min="11967" max="12194" width="11.25" style="187"/>
    <col min="12195" max="12195" width="13.75" style="187" customWidth="1"/>
    <col min="12196" max="12196" width="8.75" style="187" customWidth="1"/>
    <col min="12197" max="12197" width="9.75" style="187" customWidth="1"/>
    <col min="12198" max="12199" width="8.75" style="187" customWidth="1"/>
    <col min="12200" max="12200" width="9.75" style="187" customWidth="1"/>
    <col min="12201" max="12203" width="8.75" style="187" customWidth="1"/>
    <col min="12204" max="12204" width="8.875" style="187" customWidth="1"/>
    <col min="12205" max="12211" width="8.75" style="187" customWidth="1"/>
    <col min="12212" max="12212" width="10.25" style="187" customWidth="1"/>
    <col min="12213" max="12213" width="8.75" style="187" customWidth="1"/>
    <col min="12214" max="12214" width="9.875" style="187" customWidth="1"/>
    <col min="12215" max="12215" width="11.25" style="187" customWidth="1"/>
    <col min="12216" max="12216" width="13" style="187" customWidth="1"/>
    <col min="12217" max="12217" width="11.25" style="187" customWidth="1"/>
    <col min="12218" max="12218" width="27.125" style="187" customWidth="1"/>
    <col min="12219" max="12219" width="11.25" style="187"/>
    <col min="12220" max="12220" width="15.875" style="187" customWidth="1"/>
    <col min="12221" max="12221" width="9.75" style="187" customWidth="1"/>
    <col min="12222" max="12222" width="12.25" style="187" customWidth="1"/>
    <col min="12223" max="12450" width="11.25" style="187"/>
    <col min="12451" max="12451" width="13.75" style="187" customWidth="1"/>
    <col min="12452" max="12452" width="8.75" style="187" customWidth="1"/>
    <col min="12453" max="12453" width="9.75" style="187" customWidth="1"/>
    <col min="12454" max="12455" width="8.75" style="187" customWidth="1"/>
    <col min="12456" max="12456" width="9.75" style="187" customWidth="1"/>
    <col min="12457" max="12459" width="8.75" style="187" customWidth="1"/>
    <col min="12460" max="12460" width="8.875" style="187" customWidth="1"/>
    <col min="12461" max="12467" width="8.75" style="187" customWidth="1"/>
    <col min="12468" max="12468" width="10.25" style="187" customWidth="1"/>
    <col min="12469" max="12469" width="8.75" style="187" customWidth="1"/>
    <col min="12470" max="12470" width="9.875" style="187" customWidth="1"/>
    <col min="12471" max="12471" width="11.25" style="187" customWidth="1"/>
    <col min="12472" max="12472" width="13" style="187" customWidth="1"/>
    <col min="12473" max="12473" width="11.25" style="187" customWidth="1"/>
    <col min="12474" max="12474" width="27.125" style="187" customWidth="1"/>
    <col min="12475" max="12475" width="11.25" style="187"/>
    <col min="12476" max="12476" width="15.875" style="187" customWidth="1"/>
    <col min="12477" max="12477" width="9.75" style="187" customWidth="1"/>
    <col min="12478" max="12478" width="12.25" style="187" customWidth="1"/>
    <col min="12479" max="12706" width="11.25" style="187"/>
    <col min="12707" max="12707" width="13.75" style="187" customWidth="1"/>
    <col min="12708" max="12708" width="8.75" style="187" customWidth="1"/>
    <col min="12709" max="12709" width="9.75" style="187" customWidth="1"/>
    <col min="12710" max="12711" width="8.75" style="187" customWidth="1"/>
    <col min="12712" max="12712" width="9.75" style="187" customWidth="1"/>
    <col min="12713" max="12715" width="8.75" style="187" customWidth="1"/>
    <col min="12716" max="12716" width="8.875" style="187" customWidth="1"/>
    <col min="12717" max="12723" width="8.75" style="187" customWidth="1"/>
    <col min="12724" max="12724" width="10.25" style="187" customWidth="1"/>
    <col min="12725" max="12725" width="8.75" style="187" customWidth="1"/>
    <col min="12726" max="12726" width="9.875" style="187" customWidth="1"/>
    <col min="12727" max="12727" width="11.25" style="187" customWidth="1"/>
    <col min="12728" max="12728" width="13" style="187" customWidth="1"/>
    <col min="12729" max="12729" width="11.25" style="187" customWidth="1"/>
    <col min="12730" max="12730" width="27.125" style="187" customWidth="1"/>
    <col min="12731" max="12731" width="11.25" style="187"/>
    <col min="12732" max="12732" width="15.875" style="187" customWidth="1"/>
    <col min="12733" max="12733" width="9.75" style="187" customWidth="1"/>
    <col min="12734" max="12734" width="12.25" style="187" customWidth="1"/>
    <col min="12735" max="12962" width="11.25" style="187"/>
    <col min="12963" max="12963" width="13.75" style="187" customWidth="1"/>
    <col min="12964" max="12964" width="8.75" style="187" customWidth="1"/>
    <col min="12965" max="12965" width="9.75" style="187" customWidth="1"/>
    <col min="12966" max="12967" width="8.75" style="187" customWidth="1"/>
    <col min="12968" max="12968" width="9.75" style="187" customWidth="1"/>
    <col min="12969" max="12971" width="8.75" style="187" customWidth="1"/>
    <col min="12972" max="12972" width="8.875" style="187" customWidth="1"/>
    <col min="12973" max="12979" width="8.75" style="187" customWidth="1"/>
    <col min="12980" max="12980" width="10.25" style="187" customWidth="1"/>
    <col min="12981" max="12981" width="8.75" style="187" customWidth="1"/>
    <col min="12982" max="12982" width="9.875" style="187" customWidth="1"/>
    <col min="12983" max="12983" width="11.25" style="187" customWidth="1"/>
    <col min="12984" max="12984" width="13" style="187" customWidth="1"/>
    <col min="12985" max="12985" width="11.25" style="187" customWidth="1"/>
    <col min="12986" max="12986" width="27.125" style="187" customWidth="1"/>
    <col min="12987" max="12987" width="11.25" style="187"/>
    <col min="12988" max="12988" width="15.875" style="187" customWidth="1"/>
    <col min="12989" max="12989" width="9.75" style="187" customWidth="1"/>
    <col min="12990" max="12990" width="12.25" style="187" customWidth="1"/>
    <col min="12991" max="13218" width="11.25" style="187"/>
    <col min="13219" max="13219" width="13.75" style="187" customWidth="1"/>
    <col min="13220" max="13220" width="8.75" style="187" customWidth="1"/>
    <col min="13221" max="13221" width="9.75" style="187" customWidth="1"/>
    <col min="13222" max="13223" width="8.75" style="187" customWidth="1"/>
    <col min="13224" max="13224" width="9.75" style="187" customWidth="1"/>
    <col min="13225" max="13227" width="8.75" style="187" customWidth="1"/>
    <col min="13228" max="13228" width="8.875" style="187" customWidth="1"/>
    <col min="13229" max="13235" width="8.75" style="187" customWidth="1"/>
    <col min="13236" max="13236" width="10.25" style="187" customWidth="1"/>
    <col min="13237" max="13237" width="8.75" style="187" customWidth="1"/>
    <col min="13238" max="13238" width="9.875" style="187" customWidth="1"/>
    <col min="13239" max="13239" width="11.25" style="187" customWidth="1"/>
    <col min="13240" max="13240" width="13" style="187" customWidth="1"/>
    <col min="13241" max="13241" width="11.25" style="187" customWidth="1"/>
    <col min="13242" max="13242" width="27.125" style="187" customWidth="1"/>
    <col min="13243" max="13243" width="11.25" style="187"/>
    <col min="13244" max="13244" width="15.875" style="187" customWidth="1"/>
    <col min="13245" max="13245" width="9.75" style="187" customWidth="1"/>
    <col min="13246" max="13246" width="12.25" style="187" customWidth="1"/>
    <col min="13247" max="13474" width="11.25" style="187"/>
    <col min="13475" max="13475" width="13.75" style="187" customWidth="1"/>
    <col min="13476" max="13476" width="8.75" style="187" customWidth="1"/>
    <col min="13477" max="13477" width="9.75" style="187" customWidth="1"/>
    <col min="13478" max="13479" width="8.75" style="187" customWidth="1"/>
    <col min="13480" max="13480" width="9.75" style="187" customWidth="1"/>
    <col min="13481" max="13483" width="8.75" style="187" customWidth="1"/>
    <col min="13484" max="13484" width="8.875" style="187" customWidth="1"/>
    <col min="13485" max="13491" width="8.75" style="187" customWidth="1"/>
    <col min="13492" max="13492" width="10.25" style="187" customWidth="1"/>
    <col min="13493" max="13493" width="8.75" style="187" customWidth="1"/>
    <col min="13494" max="13494" width="9.875" style="187" customWidth="1"/>
    <col min="13495" max="13495" width="11.25" style="187" customWidth="1"/>
    <col min="13496" max="13496" width="13" style="187" customWidth="1"/>
    <col min="13497" max="13497" width="11.25" style="187" customWidth="1"/>
    <col min="13498" max="13498" width="27.125" style="187" customWidth="1"/>
    <col min="13499" max="13499" width="11.25" style="187"/>
    <col min="13500" max="13500" width="15.875" style="187" customWidth="1"/>
    <col min="13501" max="13501" width="9.75" style="187" customWidth="1"/>
    <col min="13502" max="13502" width="12.25" style="187" customWidth="1"/>
    <col min="13503" max="13730" width="11.25" style="187"/>
    <col min="13731" max="13731" width="13.75" style="187" customWidth="1"/>
    <col min="13732" max="13732" width="8.75" style="187" customWidth="1"/>
    <col min="13733" max="13733" width="9.75" style="187" customWidth="1"/>
    <col min="13734" max="13735" width="8.75" style="187" customWidth="1"/>
    <col min="13736" max="13736" width="9.75" style="187" customWidth="1"/>
    <col min="13737" max="13739" width="8.75" style="187" customWidth="1"/>
    <col min="13740" max="13740" width="8.875" style="187" customWidth="1"/>
    <col min="13741" max="13747" width="8.75" style="187" customWidth="1"/>
    <col min="13748" max="13748" width="10.25" style="187" customWidth="1"/>
    <col min="13749" max="13749" width="8.75" style="187" customWidth="1"/>
    <col min="13750" max="13750" width="9.875" style="187" customWidth="1"/>
    <col min="13751" max="13751" width="11.25" style="187" customWidth="1"/>
    <col min="13752" max="13752" width="13" style="187" customWidth="1"/>
    <col min="13753" max="13753" width="11.25" style="187" customWidth="1"/>
    <col min="13754" max="13754" width="27.125" style="187" customWidth="1"/>
    <col min="13755" max="13755" width="11.25" style="187"/>
    <col min="13756" max="13756" width="15.875" style="187" customWidth="1"/>
    <col min="13757" max="13757" width="9.75" style="187" customWidth="1"/>
    <col min="13758" max="13758" width="12.25" style="187" customWidth="1"/>
    <col min="13759" max="13986" width="11.25" style="187"/>
    <col min="13987" max="13987" width="13.75" style="187" customWidth="1"/>
    <col min="13988" max="13988" width="8.75" style="187" customWidth="1"/>
    <col min="13989" max="13989" width="9.75" style="187" customWidth="1"/>
    <col min="13990" max="13991" width="8.75" style="187" customWidth="1"/>
    <col min="13992" max="13992" width="9.75" style="187" customWidth="1"/>
    <col min="13993" max="13995" width="8.75" style="187" customWidth="1"/>
    <col min="13996" max="13996" width="8.875" style="187" customWidth="1"/>
    <col min="13997" max="14003" width="8.75" style="187" customWidth="1"/>
    <col min="14004" max="14004" width="10.25" style="187" customWidth="1"/>
    <col min="14005" max="14005" width="8.75" style="187" customWidth="1"/>
    <col min="14006" max="14006" width="9.875" style="187" customWidth="1"/>
    <col min="14007" max="14007" width="11.25" style="187" customWidth="1"/>
    <col min="14008" max="14008" width="13" style="187" customWidth="1"/>
    <col min="14009" max="14009" width="11.25" style="187" customWidth="1"/>
    <col min="14010" max="14010" width="27.125" style="187" customWidth="1"/>
    <col min="14011" max="14011" width="11.25" style="187"/>
    <col min="14012" max="14012" width="15.875" style="187" customWidth="1"/>
    <col min="14013" max="14013" width="9.75" style="187" customWidth="1"/>
    <col min="14014" max="14014" width="12.25" style="187" customWidth="1"/>
    <col min="14015" max="14242" width="11.25" style="187"/>
    <col min="14243" max="14243" width="13.75" style="187" customWidth="1"/>
    <col min="14244" max="14244" width="8.75" style="187" customWidth="1"/>
    <col min="14245" max="14245" width="9.75" style="187" customWidth="1"/>
    <col min="14246" max="14247" width="8.75" style="187" customWidth="1"/>
    <col min="14248" max="14248" width="9.75" style="187" customWidth="1"/>
    <col min="14249" max="14251" width="8.75" style="187" customWidth="1"/>
    <col min="14252" max="14252" width="8.875" style="187" customWidth="1"/>
    <col min="14253" max="14259" width="8.75" style="187" customWidth="1"/>
    <col min="14260" max="14260" width="10.25" style="187" customWidth="1"/>
    <col min="14261" max="14261" width="8.75" style="187" customWidth="1"/>
    <col min="14262" max="14262" width="9.875" style="187" customWidth="1"/>
    <col min="14263" max="14263" width="11.25" style="187" customWidth="1"/>
    <col min="14264" max="14264" width="13" style="187" customWidth="1"/>
    <col min="14265" max="14265" width="11.25" style="187" customWidth="1"/>
    <col min="14266" max="14266" width="27.125" style="187" customWidth="1"/>
    <col min="14267" max="14267" width="11.25" style="187"/>
    <col min="14268" max="14268" width="15.875" style="187" customWidth="1"/>
    <col min="14269" max="14269" width="9.75" style="187" customWidth="1"/>
    <col min="14270" max="14270" width="12.25" style="187" customWidth="1"/>
    <col min="14271" max="14498" width="11.25" style="187"/>
    <col min="14499" max="14499" width="13.75" style="187" customWidth="1"/>
    <col min="14500" max="14500" width="8.75" style="187" customWidth="1"/>
    <col min="14501" max="14501" width="9.75" style="187" customWidth="1"/>
    <col min="14502" max="14503" width="8.75" style="187" customWidth="1"/>
    <col min="14504" max="14504" width="9.75" style="187" customWidth="1"/>
    <col min="14505" max="14507" width="8.75" style="187" customWidth="1"/>
    <col min="14508" max="14508" width="8.875" style="187" customWidth="1"/>
    <col min="14509" max="14515" width="8.75" style="187" customWidth="1"/>
    <col min="14516" max="14516" width="10.25" style="187" customWidth="1"/>
    <col min="14517" max="14517" width="8.75" style="187" customWidth="1"/>
    <col min="14518" max="14518" width="9.875" style="187" customWidth="1"/>
    <col min="14519" max="14519" width="11.25" style="187" customWidth="1"/>
    <col min="14520" max="14520" width="13" style="187" customWidth="1"/>
    <col min="14521" max="14521" width="11.25" style="187" customWidth="1"/>
    <col min="14522" max="14522" width="27.125" style="187" customWidth="1"/>
    <col min="14523" max="14523" width="11.25" style="187"/>
    <col min="14524" max="14524" width="15.875" style="187" customWidth="1"/>
    <col min="14525" max="14525" width="9.75" style="187" customWidth="1"/>
    <col min="14526" max="14526" width="12.25" style="187" customWidth="1"/>
    <col min="14527" max="14754" width="11.25" style="187"/>
    <col min="14755" max="14755" width="13.75" style="187" customWidth="1"/>
    <col min="14756" max="14756" width="8.75" style="187" customWidth="1"/>
    <col min="14757" max="14757" width="9.75" style="187" customWidth="1"/>
    <col min="14758" max="14759" width="8.75" style="187" customWidth="1"/>
    <col min="14760" max="14760" width="9.75" style="187" customWidth="1"/>
    <col min="14761" max="14763" width="8.75" style="187" customWidth="1"/>
    <col min="14764" max="14764" width="8.875" style="187" customWidth="1"/>
    <col min="14765" max="14771" width="8.75" style="187" customWidth="1"/>
    <col min="14772" max="14772" width="10.25" style="187" customWidth="1"/>
    <col min="14773" max="14773" width="8.75" style="187" customWidth="1"/>
    <col min="14774" max="14774" width="9.875" style="187" customWidth="1"/>
    <col min="14775" max="14775" width="11.25" style="187" customWidth="1"/>
    <col min="14776" max="14776" width="13" style="187" customWidth="1"/>
    <col min="14777" max="14777" width="11.25" style="187" customWidth="1"/>
    <col min="14778" max="14778" width="27.125" style="187" customWidth="1"/>
    <col min="14779" max="14779" width="11.25" style="187"/>
    <col min="14780" max="14780" width="15.875" style="187" customWidth="1"/>
    <col min="14781" max="14781" width="9.75" style="187" customWidth="1"/>
    <col min="14782" max="14782" width="12.25" style="187" customWidth="1"/>
    <col min="14783" max="15010" width="11.25" style="187"/>
    <col min="15011" max="15011" width="13.75" style="187" customWidth="1"/>
    <col min="15012" max="15012" width="8.75" style="187" customWidth="1"/>
    <col min="15013" max="15013" width="9.75" style="187" customWidth="1"/>
    <col min="15014" max="15015" width="8.75" style="187" customWidth="1"/>
    <col min="15016" max="15016" width="9.75" style="187" customWidth="1"/>
    <col min="15017" max="15019" width="8.75" style="187" customWidth="1"/>
    <col min="15020" max="15020" width="8.875" style="187" customWidth="1"/>
    <col min="15021" max="15027" width="8.75" style="187" customWidth="1"/>
    <col min="15028" max="15028" width="10.25" style="187" customWidth="1"/>
    <col min="15029" max="15029" width="8.75" style="187" customWidth="1"/>
    <col min="15030" max="15030" width="9.875" style="187" customWidth="1"/>
    <col min="15031" max="15031" width="11.25" style="187" customWidth="1"/>
    <col min="15032" max="15032" width="13" style="187" customWidth="1"/>
    <col min="15033" max="15033" width="11.25" style="187" customWidth="1"/>
    <col min="15034" max="15034" width="27.125" style="187" customWidth="1"/>
    <col min="15035" max="15035" width="11.25" style="187"/>
    <col min="15036" max="15036" width="15.875" style="187" customWidth="1"/>
    <col min="15037" max="15037" width="9.75" style="187" customWidth="1"/>
    <col min="15038" max="15038" width="12.25" style="187" customWidth="1"/>
    <col min="15039" max="15266" width="11.25" style="187"/>
    <col min="15267" max="15267" width="13.75" style="187" customWidth="1"/>
    <col min="15268" max="15268" width="8.75" style="187" customWidth="1"/>
    <col min="15269" max="15269" width="9.75" style="187" customWidth="1"/>
    <col min="15270" max="15271" width="8.75" style="187" customWidth="1"/>
    <col min="15272" max="15272" width="9.75" style="187" customWidth="1"/>
    <col min="15273" max="15275" width="8.75" style="187" customWidth="1"/>
    <col min="15276" max="15276" width="8.875" style="187" customWidth="1"/>
    <col min="15277" max="15283" width="8.75" style="187" customWidth="1"/>
    <col min="15284" max="15284" width="10.25" style="187" customWidth="1"/>
    <col min="15285" max="15285" width="8.75" style="187" customWidth="1"/>
    <col min="15286" max="15286" width="9.875" style="187" customWidth="1"/>
    <col min="15287" max="15287" width="11.25" style="187" customWidth="1"/>
    <col min="15288" max="15288" width="13" style="187" customWidth="1"/>
    <col min="15289" max="15289" width="11.25" style="187" customWidth="1"/>
    <col min="15290" max="15290" width="27.125" style="187" customWidth="1"/>
    <col min="15291" max="15291" width="11.25" style="187"/>
    <col min="15292" max="15292" width="15.875" style="187" customWidth="1"/>
    <col min="15293" max="15293" width="9.75" style="187" customWidth="1"/>
    <col min="15294" max="15294" width="12.25" style="187" customWidth="1"/>
    <col min="15295" max="15522" width="11.25" style="187"/>
    <col min="15523" max="15523" width="13.75" style="187" customWidth="1"/>
    <col min="15524" max="15524" width="8.75" style="187" customWidth="1"/>
    <col min="15525" max="15525" width="9.75" style="187" customWidth="1"/>
    <col min="15526" max="15527" width="8.75" style="187" customWidth="1"/>
    <col min="15528" max="15528" width="9.75" style="187" customWidth="1"/>
    <col min="15529" max="15531" width="8.75" style="187" customWidth="1"/>
    <col min="15532" max="15532" width="8.875" style="187" customWidth="1"/>
    <col min="15533" max="15539" width="8.75" style="187" customWidth="1"/>
    <col min="15540" max="15540" width="10.25" style="187" customWidth="1"/>
    <col min="15541" max="15541" width="8.75" style="187" customWidth="1"/>
    <col min="15542" max="15542" width="9.875" style="187" customWidth="1"/>
    <col min="15543" max="15543" width="11.25" style="187" customWidth="1"/>
    <col min="15544" max="15544" width="13" style="187" customWidth="1"/>
    <col min="15545" max="15545" width="11.25" style="187" customWidth="1"/>
    <col min="15546" max="15546" width="27.125" style="187" customWidth="1"/>
    <col min="15547" max="15547" width="11.25" style="187"/>
    <col min="15548" max="15548" width="15.875" style="187" customWidth="1"/>
    <col min="15549" max="15549" width="9.75" style="187" customWidth="1"/>
    <col min="15550" max="15550" width="12.25" style="187" customWidth="1"/>
    <col min="15551" max="15778" width="11.25" style="187"/>
    <col min="15779" max="15779" width="13.75" style="187" customWidth="1"/>
    <col min="15780" max="15780" width="8.75" style="187" customWidth="1"/>
    <col min="15781" max="15781" width="9.75" style="187" customWidth="1"/>
    <col min="15782" max="15783" width="8.75" style="187" customWidth="1"/>
    <col min="15784" max="15784" width="9.75" style="187" customWidth="1"/>
    <col min="15785" max="15787" width="8.75" style="187" customWidth="1"/>
    <col min="15788" max="15788" width="8.875" style="187" customWidth="1"/>
    <col min="15789" max="15795" width="8.75" style="187" customWidth="1"/>
    <col min="15796" max="15796" width="10.25" style="187" customWidth="1"/>
    <col min="15797" max="15797" width="8.75" style="187" customWidth="1"/>
    <col min="15798" max="15798" width="9.875" style="187" customWidth="1"/>
    <col min="15799" max="15799" width="11.25" style="187" customWidth="1"/>
    <col min="15800" max="15800" width="13" style="187" customWidth="1"/>
    <col min="15801" max="15801" width="11.25" style="187" customWidth="1"/>
    <col min="15802" max="15802" width="27.125" style="187" customWidth="1"/>
    <col min="15803" max="15803" width="11.25" style="187"/>
    <col min="15804" max="15804" width="15.875" style="187" customWidth="1"/>
    <col min="15805" max="15805" width="9.75" style="187" customWidth="1"/>
    <col min="15806" max="15806" width="12.25" style="187" customWidth="1"/>
    <col min="15807" max="16034" width="11.25" style="187"/>
    <col min="16035" max="16035" width="13.75" style="187" customWidth="1"/>
    <col min="16036" max="16036" width="8.75" style="187" customWidth="1"/>
    <col min="16037" max="16037" width="9.75" style="187" customWidth="1"/>
    <col min="16038" max="16039" width="8.75" style="187" customWidth="1"/>
    <col min="16040" max="16040" width="9.75" style="187" customWidth="1"/>
    <col min="16041" max="16043" width="8.75" style="187" customWidth="1"/>
    <col min="16044" max="16044" width="8.875" style="187" customWidth="1"/>
    <col min="16045" max="16051" width="8.75" style="187" customWidth="1"/>
    <col min="16052" max="16052" width="10.25" style="187" customWidth="1"/>
    <col min="16053" max="16053" width="8.75" style="187" customWidth="1"/>
    <col min="16054" max="16054" width="9.875" style="187" customWidth="1"/>
    <col min="16055" max="16055" width="11.25" style="187" customWidth="1"/>
    <col min="16056" max="16056" width="13" style="187" customWidth="1"/>
    <col min="16057" max="16057" width="11.25" style="187" customWidth="1"/>
    <col min="16058" max="16058" width="27.125" style="187" customWidth="1"/>
    <col min="16059" max="16059" width="11.25" style="187"/>
    <col min="16060" max="16060" width="15.875" style="187" customWidth="1"/>
    <col min="16061" max="16061" width="9.75" style="187" customWidth="1"/>
    <col min="16062" max="16062" width="12.25" style="187" customWidth="1"/>
    <col min="16063" max="16384" width="11.25" style="187"/>
  </cols>
  <sheetData>
    <row r="1" spans="1:18" ht="19.5" customHeight="1" x14ac:dyDescent="0.2">
      <c r="A1" s="63" t="s">
        <v>138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9.5" customHeight="1" x14ac:dyDescent="0.2">
      <c r="A2" s="157" t="s">
        <v>139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ht="18.95" customHeight="1" thickBot="1" x14ac:dyDescent="0.25">
      <c r="A3" s="188"/>
      <c r="B3" s="188"/>
      <c r="C3" s="188"/>
      <c r="D3" s="188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  <c r="P3" s="190"/>
      <c r="Q3" s="190"/>
      <c r="R3" s="190"/>
    </row>
    <row r="4" spans="1:18" ht="19.5" customHeight="1" x14ac:dyDescent="0.2">
      <c r="A4" s="191" t="s">
        <v>25</v>
      </c>
      <c r="B4" s="71" t="s">
        <v>84</v>
      </c>
      <c r="C4" s="192" t="s">
        <v>140</v>
      </c>
      <c r="D4" s="71" t="s">
        <v>141</v>
      </c>
      <c r="E4" s="71"/>
      <c r="F4" s="71"/>
      <c r="G4" s="71" t="s">
        <v>142</v>
      </c>
      <c r="H4" s="71"/>
      <c r="I4" s="71"/>
      <c r="J4" s="71"/>
      <c r="K4" s="71"/>
      <c r="L4" s="71"/>
      <c r="M4" s="71" t="s">
        <v>143</v>
      </c>
      <c r="N4" s="71"/>
      <c r="O4" s="71"/>
      <c r="P4" s="193" t="s">
        <v>144</v>
      </c>
      <c r="Q4" s="193" t="s">
        <v>91</v>
      </c>
      <c r="R4" s="194" t="s">
        <v>32</v>
      </c>
    </row>
    <row r="5" spans="1:18" ht="19.5" customHeight="1" x14ac:dyDescent="0.2">
      <c r="A5" s="195"/>
      <c r="B5" s="196"/>
      <c r="C5" s="197"/>
      <c r="D5" s="196"/>
      <c r="E5" s="196"/>
      <c r="F5" s="196"/>
      <c r="G5" s="196" t="s">
        <v>145</v>
      </c>
      <c r="H5" s="196"/>
      <c r="I5" s="196"/>
      <c r="J5" s="196" t="s">
        <v>146</v>
      </c>
      <c r="K5" s="196"/>
      <c r="L5" s="196"/>
      <c r="M5" s="196"/>
      <c r="N5" s="196"/>
      <c r="O5" s="196"/>
      <c r="P5" s="198"/>
      <c r="Q5" s="198"/>
      <c r="R5" s="199"/>
    </row>
    <row r="6" spans="1:18" ht="26.25" customHeight="1" x14ac:dyDescent="0.2">
      <c r="A6" s="195"/>
      <c r="B6" s="196"/>
      <c r="C6" s="197"/>
      <c r="D6" s="196"/>
      <c r="E6" s="196"/>
      <c r="F6" s="196"/>
      <c r="G6" s="47" t="s">
        <v>147</v>
      </c>
      <c r="H6" s="47"/>
      <c r="I6" s="47"/>
      <c r="J6" s="47" t="s">
        <v>148</v>
      </c>
      <c r="K6" s="47"/>
      <c r="L6" s="47"/>
      <c r="M6" s="47" t="s">
        <v>79</v>
      </c>
      <c r="N6" s="47"/>
      <c r="O6" s="47"/>
      <c r="P6" s="198"/>
      <c r="Q6" s="198"/>
      <c r="R6" s="199"/>
    </row>
    <row r="7" spans="1:18" ht="19.5" customHeight="1" x14ac:dyDescent="0.2">
      <c r="A7" s="195"/>
      <c r="B7" s="196"/>
      <c r="C7" s="197"/>
      <c r="D7" s="200" t="s">
        <v>149</v>
      </c>
      <c r="E7" s="200" t="s">
        <v>150</v>
      </c>
      <c r="F7" s="200" t="s">
        <v>78</v>
      </c>
      <c r="G7" s="200" t="s">
        <v>149</v>
      </c>
      <c r="H7" s="200" t="s">
        <v>150</v>
      </c>
      <c r="I7" s="200" t="s">
        <v>78</v>
      </c>
      <c r="J7" s="200" t="s">
        <v>149</v>
      </c>
      <c r="K7" s="200" t="s">
        <v>150</v>
      </c>
      <c r="L7" s="200" t="s">
        <v>78</v>
      </c>
      <c r="M7" s="200" t="s">
        <v>149</v>
      </c>
      <c r="N7" s="200" t="s">
        <v>150</v>
      </c>
      <c r="O7" s="200" t="s">
        <v>78</v>
      </c>
      <c r="P7" s="198"/>
      <c r="Q7" s="198"/>
      <c r="R7" s="199"/>
    </row>
    <row r="8" spans="1:18" ht="19.350000000000001" customHeight="1" thickBot="1" x14ac:dyDescent="0.25">
      <c r="A8" s="201"/>
      <c r="B8" s="78"/>
      <c r="C8" s="202"/>
      <c r="D8" s="203" t="s">
        <v>151</v>
      </c>
      <c r="E8" s="203" t="s">
        <v>152</v>
      </c>
      <c r="F8" s="203" t="s">
        <v>79</v>
      </c>
      <c r="G8" s="203" t="s">
        <v>151</v>
      </c>
      <c r="H8" s="203" t="s">
        <v>152</v>
      </c>
      <c r="I8" s="203" t="s">
        <v>79</v>
      </c>
      <c r="J8" s="203" t="s">
        <v>151</v>
      </c>
      <c r="K8" s="203" t="s">
        <v>152</v>
      </c>
      <c r="L8" s="203" t="s">
        <v>79</v>
      </c>
      <c r="M8" s="203" t="s">
        <v>151</v>
      </c>
      <c r="N8" s="203" t="s">
        <v>152</v>
      </c>
      <c r="O8" s="203" t="s">
        <v>79</v>
      </c>
      <c r="P8" s="204"/>
      <c r="Q8" s="204"/>
      <c r="R8" s="205"/>
    </row>
    <row r="9" spans="1:18" ht="17.100000000000001" customHeight="1" x14ac:dyDescent="0.2">
      <c r="A9" s="83" t="s">
        <v>42</v>
      </c>
      <c r="B9" s="206" t="s">
        <v>100</v>
      </c>
      <c r="C9" s="85" t="s">
        <v>153</v>
      </c>
      <c r="D9" s="85">
        <v>141</v>
      </c>
      <c r="E9" s="85">
        <v>0</v>
      </c>
      <c r="F9" s="85">
        <v>141</v>
      </c>
      <c r="G9" s="85">
        <v>152</v>
      </c>
      <c r="H9" s="85">
        <v>3</v>
      </c>
      <c r="I9" s="85">
        <v>155</v>
      </c>
      <c r="J9" s="85">
        <v>245</v>
      </c>
      <c r="K9" s="85">
        <v>6</v>
      </c>
      <c r="L9" s="85">
        <v>251</v>
      </c>
      <c r="M9" s="85">
        <f>D9+G9+J9</f>
        <v>538</v>
      </c>
      <c r="N9" s="85">
        <f t="shared" ref="N9:O10" si="0">E9+H9+K9</f>
        <v>9</v>
      </c>
      <c r="O9" s="85">
        <f t="shared" si="0"/>
        <v>547</v>
      </c>
      <c r="P9" s="207" t="s">
        <v>154</v>
      </c>
      <c r="Q9" s="208" t="s">
        <v>155</v>
      </c>
      <c r="R9" s="209" t="s">
        <v>43</v>
      </c>
    </row>
    <row r="10" spans="1:18" ht="17.100000000000001" customHeight="1" x14ac:dyDescent="0.2">
      <c r="A10" s="90"/>
      <c r="B10" s="210"/>
      <c r="C10" s="92" t="s">
        <v>156</v>
      </c>
      <c r="D10" s="92">
        <v>13</v>
      </c>
      <c r="E10" s="92">
        <v>0</v>
      </c>
      <c r="F10" s="92">
        <v>13</v>
      </c>
      <c r="G10" s="92">
        <v>26</v>
      </c>
      <c r="H10" s="92">
        <v>0</v>
      </c>
      <c r="I10" s="92">
        <v>26</v>
      </c>
      <c r="J10" s="92">
        <v>49</v>
      </c>
      <c r="K10" s="92">
        <v>22</v>
      </c>
      <c r="L10" s="92">
        <v>71</v>
      </c>
      <c r="M10" s="92">
        <f>D10+G10+J10</f>
        <v>88</v>
      </c>
      <c r="N10" s="92">
        <f t="shared" si="0"/>
        <v>22</v>
      </c>
      <c r="O10" s="92">
        <f t="shared" si="0"/>
        <v>110</v>
      </c>
      <c r="P10" s="151" t="s">
        <v>157</v>
      </c>
      <c r="Q10" s="211"/>
      <c r="R10" s="212"/>
    </row>
    <row r="11" spans="1:18" ht="17.100000000000001" customHeight="1" x14ac:dyDescent="0.2">
      <c r="A11" s="90"/>
      <c r="B11" s="210"/>
      <c r="C11" s="97" t="s">
        <v>105</v>
      </c>
      <c r="D11" s="97">
        <f>SUM(D9:D10)</f>
        <v>154</v>
      </c>
      <c r="E11" s="97">
        <f t="shared" ref="E11:L11" si="1">SUM(E9:E10)</f>
        <v>0</v>
      </c>
      <c r="F11" s="97">
        <f t="shared" si="1"/>
        <v>154</v>
      </c>
      <c r="G11" s="97">
        <f t="shared" si="1"/>
        <v>178</v>
      </c>
      <c r="H11" s="97">
        <f t="shared" si="1"/>
        <v>3</v>
      </c>
      <c r="I11" s="97">
        <f t="shared" si="1"/>
        <v>181</v>
      </c>
      <c r="J11" s="97">
        <f t="shared" si="1"/>
        <v>294</v>
      </c>
      <c r="K11" s="97">
        <f t="shared" si="1"/>
        <v>28</v>
      </c>
      <c r="L11" s="97">
        <f t="shared" si="1"/>
        <v>322</v>
      </c>
      <c r="M11" s="97">
        <f>SUM(M9:M10)</f>
        <v>626</v>
      </c>
      <c r="N11" s="97">
        <f t="shared" ref="N11:O11" si="2">SUM(N9:N10)</f>
        <v>31</v>
      </c>
      <c r="O11" s="97">
        <f t="shared" si="2"/>
        <v>657</v>
      </c>
      <c r="P11" s="98" t="s">
        <v>79</v>
      </c>
      <c r="Q11" s="211"/>
      <c r="R11" s="212"/>
    </row>
    <row r="12" spans="1:18" ht="17.100000000000001" customHeight="1" x14ac:dyDescent="0.2">
      <c r="A12" s="90"/>
      <c r="B12" s="210" t="s">
        <v>103</v>
      </c>
      <c r="C12" s="92" t="s">
        <v>153</v>
      </c>
      <c r="D12" s="92">
        <v>0</v>
      </c>
      <c r="E12" s="92">
        <v>0</v>
      </c>
      <c r="F12" s="92">
        <v>0</v>
      </c>
      <c r="G12" s="92">
        <v>8</v>
      </c>
      <c r="H12" s="92">
        <v>0</v>
      </c>
      <c r="I12" s="92">
        <v>8</v>
      </c>
      <c r="J12" s="92">
        <v>40</v>
      </c>
      <c r="K12" s="92">
        <v>0</v>
      </c>
      <c r="L12" s="92">
        <v>40</v>
      </c>
      <c r="M12" s="92">
        <f>D12+G12+J12</f>
        <v>48</v>
      </c>
      <c r="N12" s="92">
        <f t="shared" ref="N12:O12" si="3">E12+H12+K12</f>
        <v>0</v>
      </c>
      <c r="O12" s="92">
        <f t="shared" si="3"/>
        <v>48</v>
      </c>
      <c r="P12" s="151" t="s">
        <v>154</v>
      </c>
      <c r="Q12" s="211" t="s">
        <v>158</v>
      </c>
      <c r="R12" s="212"/>
    </row>
    <row r="13" spans="1:18" ht="17.100000000000001" customHeight="1" x14ac:dyDescent="0.2">
      <c r="A13" s="90"/>
      <c r="B13" s="210"/>
      <c r="C13" s="92" t="s">
        <v>156</v>
      </c>
      <c r="D13" s="92">
        <v>0</v>
      </c>
      <c r="E13" s="92">
        <v>0</v>
      </c>
      <c r="F13" s="92">
        <v>0</v>
      </c>
      <c r="G13" s="92">
        <v>3</v>
      </c>
      <c r="H13" s="92">
        <v>0</v>
      </c>
      <c r="I13" s="92">
        <v>3</v>
      </c>
      <c r="J13" s="92">
        <v>6</v>
      </c>
      <c r="K13" s="92">
        <v>0</v>
      </c>
      <c r="L13" s="92">
        <v>6</v>
      </c>
      <c r="M13" s="92">
        <f>I13+L13</f>
        <v>9</v>
      </c>
      <c r="N13" s="92">
        <v>0</v>
      </c>
      <c r="O13" s="92">
        <f>I13+L13</f>
        <v>9</v>
      </c>
      <c r="P13" s="151" t="s">
        <v>157</v>
      </c>
      <c r="Q13" s="211"/>
      <c r="R13" s="212"/>
    </row>
    <row r="14" spans="1:18" ht="17.100000000000001" customHeight="1" x14ac:dyDescent="0.2">
      <c r="A14" s="90"/>
      <c r="B14" s="210"/>
      <c r="C14" s="97" t="s">
        <v>105</v>
      </c>
      <c r="D14" s="97">
        <f>SUM(D12:D13)</f>
        <v>0</v>
      </c>
      <c r="E14" s="97">
        <f t="shared" ref="E14:F14" si="4">SUM(E12:E13)</f>
        <v>0</v>
      </c>
      <c r="F14" s="97">
        <f t="shared" si="4"/>
        <v>0</v>
      </c>
      <c r="G14" s="97">
        <f>SUM(G12:G13)</f>
        <v>11</v>
      </c>
      <c r="H14" s="97">
        <f t="shared" ref="H14:I14" si="5">SUM(H12:H13)</f>
        <v>0</v>
      </c>
      <c r="I14" s="97">
        <f t="shared" si="5"/>
        <v>11</v>
      </c>
      <c r="J14" s="97">
        <f>SUM(J12:J13)</f>
        <v>46</v>
      </c>
      <c r="K14" s="97">
        <f t="shared" ref="K14:O14" si="6">SUM(K12:K13)</f>
        <v>0</v>
      </c>
      <c r="L14" s="97">
        <f t="shared" si="6"/>
        <v>46</v>
      </c>
      <c r="M14" s="97">
        <f t="shared" si="6"/>
        <v>57</v>
      </c>
      <c r="N14" s="97">
        <f t="shared" si="6"/>
        <v>0</v>
      </c>
      <c r="O14" s="97">
        <f t="shared" si="6"/>
        <v>57</v>
      </c>
      <c r="P14" s="98" t="s">
        <v>79</v>
      </c>
      <c r="Q14" s="211"/>
      <c r="R14" s="212"/>
    </row>
    <row r="15" spans="1:18" ht="17.100000000000001" customHeight="1" x14ac:dyDescent="0.2">
      <c r="A15" s="90"/>
      <c r="B15" s="210" t="s">
        <v>105</v>
      </c>
      <c r="C15" s="92" t="s">
        <v>153</v>
      </c>
      <c r="D15" s="92">
        <f>D9+D12</f>
        <v>141</v>
      </c>
      <c r="E15" s="92">
        <f t="shared" ref="E15:F15" si="7">E9+E12</f>
        <v>0</v>
      </c>
      <c r="F15" s="92">
        <f t="shared" si="7"/>
        <v>141</v>
      </c>
      <c r="G15" s="92">
        <f>G9+G12</f>
        <v>160</v>
      </c>
      <c r="H15" s="92">
        <f>H9+H12</f>
        <v>3</v>
      </c>
      <c r="I15" s="92">
        <f t="shared" ref="I15:I16" si="8">I9+I12</f>
        <v>163</v>
      </c>
      <c r="J15" s="92">
        <f>J9+J12</f>
        <v>285</v>
      </c>
      <c r="K15" s="92">
        <f t="shared" ref="K15:L16" si="9">K9+K12</f>
        <v>6</v>
      </c>
      <c r="L15" s="92">
        <f t="shared" si="9"/>
        <v>291</v>
      </c>
      <c r="M15" s="92">
        <f>D15+G15+J15</f>
        <v>586</v>
      </c>
      <c r="N15" s="92">
        <f t="shared" ref="N15:O15" si="10">E15+H15+K15</f>
        <v>9</v>
      </c>
      <c r="O15" s="92">
        <f t="shared" si="10"/>
        <v>595</v>
      </c>
      <c r="P15" s="151" t="s">
        <v>154</v>
      </c>
      <c r="Q15" s="211" t="s">
        <v>79</v>
      </c>
      <c r="R15" s="212"/>
    </row>
    <row r="16" spans="1:18" ht="17.100000000000001" customHeight="1" x14ac:dyDescent="0.2">
      <c r="A16" s="90"/>
      <c r="B16" s="210"/>
      <c r="C16" s="92" t="s">
        <v>156</v>
      </c>
      <c r="D16" s="92">
        <f>D10+D13</f>
        <v>13</v>
      </c>
      <c r="E16" s="92">
        <f>E10+E13</f>
        <v>0</v>
      </c>
      <c r="F16" s="92">
        <f>SUM(D16:E16)</f>
        <v>13</v>
      </c>
      <c r="G16" s="92">
        <f>G10+G13</f>
        <v>29</v>
      </c>
      <c r="H16" s="92">
        <f>H10+H13</f>
        <v>0</v>
      </c>
      <c r="I16" s="92">
        <f t="shared" si="8"/>
        <v>29</v>
      </c>
      <c r="J16" s="92">
        <f>J10+J13</f>
        <v>55</v>
      </c>
      <c r="K16" s="92">
        <f>K10+K13</f>
        <v>22</v>
      </c>
      <c r="L16" s="92">
        <f t="shared" si="9"/>
        <v>77</v>
      </c>
      <c r="M16" s="92">
        <f>D16+G16+J16</f>
        <v>97</v>
      </c>
      <c r="N16" s="92">
        <f>E16+H16+K16</f>
        <v>22</v>
      </c>
      <c r="O16" s="92">
        <f>SUM(M16:N16)</f>
        <v>119</v>
      </c>
      <c r="P16" s="151" t="s">
        <v>157</v>
      </c>
      <c r="Q16" s="211"/>
      <c r="R16" s="212"/>
    </row>
    <row r="17" spans="1:18" ht="17.100000000000001" customHeight="1" thickBot="1" x14ac:dyDescent="0.25">
      <c r="A17" s="101"/>
      <c r="B17" s="213"/>
      <c r="C17" s="103" t="s">
        <v>105</v>
      </c>
      <c r="D17" s="103">
        <f>SUM(D15:D16)</f>
        <v>154</v>
      </c>
      <c r="E17" s="103">
        <f t="shared" ref="E17:I17" si="11">SUM(E15:E16)</f>
        <v>0</v>
      </c>
      <c r="F17" s="103">
        <f t="shared" si="11"/>
        <v>154</v>
      </c>
      <c r="G17" s="103">
        <f t="shared" si="11"/>
        <v>189</v>
      </c>
      <c r="H17" s="103">
        <f t="shared" si="11"/>
        <v>3</v>
      </c>
      <c r="I17" s="103">
        <f t="shared" si="11"/>
        <v>192</v>
      </c>
      <c r="J17" s="103">
        <f>SUM(J15:J16)</f>
        <v>340</v>
      </c>
      <c r="K17" s="103">
        <f t="shared" ref="K17:L17" si="12">SUM(K15:K16)</f>
        <v>28</v>
      </c>
      <c r="L17" s="103">
        <f t="shared" si="12"/>
        <v>368</v>
      </c>
      <c r="M17" s="103">
        <f>SUM(M15:M16)</f>
        <v>683</v>
      </c>
      <c r="N17" s="103">
        <f t="shared" ref="N17" si="13">SUM(N15:N16)</f>
        <v>31</v>
      </c>
      <c r="O17" s="103">
        <f>SUM(O15:O16)</f>
        <v>714</v>
      </c>
      <c r="P17" s="104" t="s">
        <v>79</v>
      </c>
      <c r="Q17" s="214"/>
      <c r="R17" s="215"/>
    </row>
    <row r="18" spans="1:18" ht="17.100000000000001" customHeight="1" x14ac:dyDescent="0.2">
      <c r="A18" s="107" t="s">
        <v>112</v>
      </c>
      <c r="B18" s="216" t="s">
        <v>100</v>
      </c>
      <c r="C18" s="109" t="s">
        <v>153</v>
      </c>
      <c r="D18" s="109">
        <v>16</v>
      </c>
      <c r="E18" s="109">
        <v>0</v>
      </c>
      <c r="F18" s="109">
        <v>16</v>
      </c>
      <c r="G18" s="109">
        <v>57</v>
      </c>
      <c r="H18" s="109">
        <v>0</v>
      </c>
      <c r="I18" s="109">
        <v>57</v>
      </c>
      <c r="J18" s="109">
        <v>91</v>
      </c>
      <c r="K18" s="109">
        <v>0</v>
      </c>
      <c r="L18" s="109">
        <v>91</v>
      </c>
      <c r="M18" s="109">
        <f>D18+G18+J18</f>
        <v>164</v>
      </c>
      <c r="N18" s="109">
        <f t="shared" ref="N18:O19" si="14">E18+H18+K18</f>
        <v>0</v>
      </c>
      <c r="O18" s="109">
        <f t="shared" si="14"/>
        <v>164</v>
      </c>
      <c r="P18" s="217" t="s">
        <v>154</v>
      </c>
      <c r="Q18" s="218" t="s">
        <v>155</v>
      </c>
      <c r="R18" s="209" t="s">
        <v>45</v>
      </c>
    </row>
    <row r="19" spans="1:18" ht="17.100000000000001" customHeight="1" x14ac:dyDescent="0.2">
      <c r="A19" s="90"/>
      <c r="B19" s="210"/>
      <c r="C19" s="92" t="s">
        <v>156</v>
      </c>
      <c r="D19" s="92">
        <v>0</v>
      </c>
      <c r="E19" s="92">
        <v>0</v>
      </c>
      <c r="F19" s="92">
        <v>0</v>
      </c>
      <c r="G19" s="92">
        <v>2</v>
      </c>
      <c r="H19" s="92">
        <v>0</v>
      </c>
      <c r="I19" s="92">
        <v>2</v>
      </c>
      <c r="J19" s="92">
        <v>3</v>
      </c>
      <c r="K19" s="92">
        <v>0</v>
      </c>
      <c r="L19" s="92">
        <v>3</v>
      </c>
      <c r="M19" s="92">
        <f>D19+G19+J19</f>
        <v>5</v>
      </c>
      <c r="N19" s="92">
        <f t="shared" si="14"/>
        <v>0</v>
      </c>
      <c r="O19" s="92">
        <f t="shared" si="14"/>
        <v>5</v>
      </c>
      <c r="P19" s="151" t="s">
        <v>157</v>
      </c>
      <c r="Q19" s="211"/>
      <c r="R19" s="212"/>
    </row>
    <row r="20" spans="1:18" ht="17.100000000000001" customHeight="1" x14ac:dyDescent="0.2">
      <c r="A20" s="90"/>
      <c r="B20" s="210"/>
      <c r="C20" s="97" t="s">
        <v>105</v>
      </c>
      <c r="D20" s="97">
        <f>SUM(D18:D19)</f>
        <v>16</v>
      </c>
      <c r="E20" s="97">
        <f t="shared" ref="E20:O20" si="15">SUM(E18:E19)</f>
        <v>0</v>
      </c>
      <c r="F20" s="97">
        <f t="shared" si="15"/>
        <v>16</v>
      </c>
      <c r="G20" s="97">
        <f t="shared" si="15"/>
        <v>59</v>
      </c>
      <c r="H20" s="97">
        <f t="shared" si="15"/>
        <v>0</v>
      </c>
      <c r="I20" s="97">
        <f t="shared" si="15"/>
        <v>59</v>
      </c>
      <c r="J20" s="97">
        <f t="shared" si="15"/>
        <v>94</v>
      </c>
      <c r="K20" s="97">
        <f t="shared" si="15"/>
        <v>0</v>
      </c>
      <c r="L20" s="97">
        <f t="shared" si="15"/>
        <v>94</v>
      </c>
      <c r="M20" s="97">
        <f t="shared" si="15"/>
        <v>169</v>
      </c>
      <c r="N20" s="97">
        <f t="shared" si="15"/>
        <v>0</v>
      </c>
      <c r="O20" s="97">
        <f t="shared" si="15"/>
        <v>169</v>
      </c>
      <c r="P20" s="98" t="s">
        <v>79</v>
      </c>
      <c r="Q20" s="211"/>
      <c r="R20" s="212"/>
    </row>
    <row r="21" spans="1:18" ht="17.100000000000001" customHeight="1" x14ac:dyDescent="0.2">
      <c r="A21" s="90"/>
      <c r="B21" s="210" t="s">
        <v>103</v>
      </c>
      <c r="C21" s="92" t="s">
        <v>153</v>
      </c>
      <c r="D21" s="92">
        <v>0</v>
      </c>
      <c r="E21" s="92">
        <v>0</v>
      </c>
      <c r="F21" s="92">
        <v>0</v>
      </c>
      <c r="G21" s="92">
        <v>8</v>
      </c>
      <c r="H21" s="92">
        <v>0</v>
      </c>
      <c r="I21" s="92">
        <v>8</v>
      </c>
      <c r="J21" s="92">
        <v>21</v>
      </c>
      <c r="K21" s="92">
        <v>0</v>
      </c>
      <c r="L21" s="92">
        <v>21</v>
      </c>
      <c r="M21" s="92">
        <f>D21+G21+J21</f>
        <v>29</v>
      </c>
      <c r="N21" s="92">
        <f t="shared" ref="N21:O22" si="16">E21+H21+K21</f>
        <v>0</v>
      </c>
      <c r="O21" s="92">
        <f t="shared" si="16"/>
        <v>29</v>
      </c>
      <c r="P21" s="151" t="s">
        <v>154</v>
      </c>
      <c r="Q21" s="211" t="s">
        <v>158</v>
      </c>
      <c r="R21" s="212"/>
    </row>
    <row r="22" spans="1:18" ht="17.100000000000001" customHeight="1" x14ac:dyDescent="0.2">
      <c r="A22" s="90"/>
      <c r="B22" s="210"/>
      <c r="C22" s="92" t="s">
        <v>156</v>
      </c>
      <c r="D22" s="92">
        <v>0</v>
      </c>
      <c r="E22" s="92">
        <v>0</v>
      </c>
      <c r="F22" s="92">
        <v>0</v>
      </c>
      <c r="G22" s="92">
        <v>2</v>
      </c>
      <c r="H22" s="92">
        <v>0</v>
      </c>
      <c r="I22" s="92">
        <v>2</v>
      </c>
      <c r="J22" s="92">
        <v>2</v>
      </c>
      <c r="K22" s="92">
        <v>0</v>
      </c>
      <c r="L22" s="92">
        <v>2</v>
      </c>
      <c r="M22" s="92">
        <f>D22+G22+J22</f>
        <v>4</v>
      </c>
      <c r="N22" s="92">
        <f t="shared" si="16"/>
        <v>0</v>
      </c>
      <c r="O22" s="92">
        <f t="shared" si="16"/>
        <v>4</v>
      </c>
      <c r="P22" s="151" t="s">
        <v>157</v>
      </c>
      <c r="Q22" s="211"/>
      <c r="R22" s="212"/>
    </row>
    <row r="23" spans="1:18" ht="17.100000000000001" customHeight="1" x14ac:dyDescent="0.2">
      <c r="A23" s="90"/>
      <c r="B23" s="210"/>
      <c r="C23" s="97" t="s">
        <v>105</v>
      </c>
      <c r="D23" s="97">
        <f>SUM(D21:D22)</f>
        <v>0</v>
      </c>
      <c r="E23" s="97">
        <f t="shared" ref="E23:O23" si="17">SUM(E21:E22)</f>
        <v>0</v>
      </c>
      <c r="F23" s="97">
        <f t="shared" si="17"/>
        <v>0</v>
      </c>
      <c r="G23" s="97">
        <f t="shared" si="17"/>
        <v>10</v>
      </c>
      <c r="H23" s="97">
        <f t="shared" si="17"/>
        <v>0</v>
      </c>
      <c r="I23" s="97">
        <f t="shared" si="17"/>
        <v>10</v>
      </c>
      <c r="J23" s="97">
        <f t="shared" si="17"/>
        <v>23</v>
      </c>
      <c r="K23" s="97">
        <f t="shared" si="17"/>
        <v>0</v>
      </c>
      <c r="L23" s="97">
        <f t="shared" si="17"/>
        <v>23</v>
      </c>
      <c r="M23" s="97">
        <f t="shared" si="17"/>
        <v>33</v>
      </c>
      <c r="N23" s="97">
        <f t="shared" si="17"/>
        <v>0</v>
      </c>
      <c r="O23" s="97">
        <f t="shared" si="17"/>
        <v>33</v>
      </c>
      <c r="P23" s="98" t="s">
        <v>79</v>
      </c>
      <c r="Q23" s="211"/>
      <c r="R23" s="212"/>
    </row>
    <row r="24" spans="1:18" ht="17.100000000000001" customHeight="1" x14ac:dyDescent="0.2">
      <c r="A24" s="90"/>
      <c r="B24" s="210" t="s">
        <v>105</v>
      </c>
      <c r="C24" s="92" t="s">
        <v>153</v>
      </c>
      <c r="D24" s="92">
        <f>D18+D21</f>
        <v>16</v>
      </c>
      <c r="E24" s="92">
        <f t="shared" ref="E24:L25" si="18">E18+E21</f>
        <v>0</v>
      </c>
      <c r="F24" s="92">
        <f t="shared" si="18"/>
        <v>16</v>
      </c>
      <c r="G24" s="92">
        <f>G18+G21</f>
        <v>65</v>
      </c>
      <c r="H24" s="92">
        <f t="shared" ref="H24:I24" si="19">H18+H21</f>
        <v>0</v>
      </c>
      <c r="I24" s="92">
        <f t="shared" si="19"/>
        <v>65</v>
      </c>
      <c r="J24" s="92">
        <f>J18+J21</f>
        <v>112</v>
      </c>
      <c r="K24" s="92">
        <f t="shared" ref="K24:L24" si="20">K18+K21</f>
        <v>0</v>
      </c>
      <c r="L24" s="92">
        <f t="shared" si="20"/>
        <v>112</v>
      </c>
      <c r="M24" s="92">
        <f>D24+G24+J24</f>
        <v>193</v>
      </c>
      <c r="N24" s="92">
        <f t="shared" ref="N24:O25" si="21">E24+H24+K24</f>
        <v>0</v>
      </c>
      <c r="O24" s="92">
        <f t="shared" si="21"/>
        <v>193</v>
      </c>
      <c r="P24" s="151" t="s">
        <v>154</v>
      </c>
      <c r="Q24" s="211" t="s">
        <v>79</v>
      </c>
      <c r="R24" s="212"/>
    </row>
    <row r="25" spans="1:18" ht="17.100000000000001" customHeight="1" x14ac:dyDescent="0.2">
      <c r="A25" s="90"/>
      <c r="B25" s="210"/>
      <c r="C25" s="92" t="s">
        <v>156</v>
      </c>
      <c r="D25" s="92">
        <f>D19+D22</f>
        <v>0</v>
      </c>
      <c r="E25" s="92">
        <f t="shared" si="18"/>
        <v>0</v>
      </c>
      <c r="F25" s="92">
        <f t="shared" si="18"/>
        <v>0</v>
      </c>
      <c r="G25" s="92">
        <f t="shared" si="18"/>
        <v>4</v>
      </c>
      <c r="H25" s="92">
        <f t="shared" si="18"/>
        <v>0</v>
      </c>
      <c r="I25" s="92">
        <f t="shared" si="18"/>
        <v>4</v>
      </c>
      <c r="J25" s="92">
        <f t="shared" si="18"/>
        <v>5</v>
      </c>
      <c r="K25" s="92">
        <f t="shared" si="18"/>
        <v>0</v>
      </c>
      <c r="L25" s="92">
        <f t="shared" si="18"/>
        <v>5</v>
      </c>
      <c r="M25" s="92">
        <f>D25+G25+J25</f>
        <v>9</v>
      </c>
      <c r="N25" s="92">
        <f t="shared" si="21"/>
        <v>0</v>
      </c>
      <c r="O25" s="92">
        <f t="shared" si="21"/>
        <v>9</v>
      </c>
      <c r="P25" s="151" t="s">
        <v>157</v>
      </c>
      <c r="Q25" s="211"/>
      <c r="R25" s="212"/>
    </row>
    <row r="26" spans="1:18" ht="22.5" customHeight="1" thickBot="1" x14ac:dyDescent="0.25">
      <c r="A26" s="101"/>
      <c r="B26" s="213"/>
      <c r="C26" s="103" t="s">
        <v>105</v>
      </c>
      <c r="D26" s="103">
        <f>SUM(D24:D25)</f>
        <v>16</v>
      </c>
      <c r="E26" s="103">
        <f t="shared" ref="E26:O26" si="22">SUM(E24:E25)</f>
        <v>0</v>
      </c>
      <c r="F26" s="103">
        <f t="shared" si="22"/>
        <v>16</v>
      </c>
      <c r="G26" s="103">
        <f t="shared" si="22"/>
        <v>69</v>
      </c>
      <c r="H26" s="103">
        <f t="shared" si="22"/>
        <v>0</v>
      </c>
      <c r="I26" s="103">
        <f t="shared" si="22"/>
        <v>69</v>
      </c>
      <c r="J26" s="103">
        <f t="shared" si="22"/>
        <v>117</v>
      </c>
      <c r="K26" s="103">
        <f t="shared" si="22"/>
        <v>0</v>
      </c>
      <c r="L26" s="103">
        <f t="shared" si="22"/>
        <v>117</v>
      </c>
      <c r="M26" s="103">
        <f t="shared" si="22"/>
        <v>202</v>
      </c>
      <c r="N26" s="103">
        <f t="shared" si="22"/>
        <v>0</v>
      </c>
      <c r="O26" s="103">
        <f t="shared" si="22"/>
        <v>202</v>
      </c>
      <c r="P26" s="104" t="s">
        <v>79</v>
      </c>
      <c r="Q26" s="214"/>
      <c r="R26" s="215"/>
    </row>
    <row r="27" spans="1:18" ht="17.100000000000001" customHeight="1" x14ac:dyDescent="0.2">
      <c r="A27" s="219"/>
      <c r="Q27" s="220"/>
      <c r="R27" s="220"/>
    </row>
    <row r="28" spans="1:18" ht="17.100000000000001" customHeight="1" x14ac:dyDescent="0.2">
      <c r="A28" s="63" t="s">
        <v>138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</row>
    <row r="29" spans="1:18" ht="17.100000000000001" customHeight="1" x14ac:dyDescent="0.2">
      <c r="A29" s="157" t="s">
        <v>139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</row>
    <row r="30" spans="1:18" s="222" customFormat="1" ht="20.65" customHeight="1" thickBot="1" x14ac:dyDescent="0.25">
      <c r="A30" s="188"/>
      <c r="B30" s="188"/>
      <c r="C30" s="188"/>
      <c r="D30" s="188"/>
      <c r="E30" s="189"/>
      <c r="F30" s="189"/>
      <c r="G30" s="189"/>
      <c r="H30" s="189"/>
      <c r="I30" s="189"/>
      <c r="J30" s="189"/>
      <c r="K30" s="189"/>
      <c r="L30" s="189"/>
      <c r="M30" s="189"/>
      <c r="N30" s="221"/>
      <c r="O30" s="190"/>
      <c r="P30" s="190"/>
      <c r="Q30" s="190"/>
      <c r="R30" s="190"/>
    </row>
    <row r="31" spans="1:18" ht="25.5" customHeight="1" x14ac:dyDescent="0.2">
      <c r="A31" s="191" t="s">
        <v>25</v>
      </c>
      <c r="B31" s="71" t="s">
        <v>84</v>
      </c>
      <c r="C31" s="192" t="s">
        <v>140</v>
      </c>
      <c r="D31" s="71" t="s">
        <v>141</v>
      </c>
      <c r="E31" s="71"/>
      <c r="F31" s="71"/>
      <c r="G31" s="71" t="s">
        <v>142</v>
      </c>
      <c r="H31" s="71"/>
      <c r="I31" s="71"/>
      <c r="J31" s="71"/>
      <c r="K31" s="71"/>
      <c r="L31" s="71"/>
      <c r="M31" s="71" t="s">
        <v>143</v>
      </c>
      <c r="N31" s="71"/>
      <c r="O31" s="71"/>
      <c r="P31" s="193" t="s">
        <v>144</v>
      </c>
      <c r="Q31" s="193" t="s">
        <v>91</v>
      </c>
      <c r="R31" s="194" t="s">
        <v>32</v>
      </c>
    </row>
    <row r="32" spans="1:18" ht="25.5" customHeight="1" x14ac:dyDescent="0.2">
      <c r="A32" s="195"/>
      <c r="B32" s="196"/>
      <c r="C32" s="197"/>
      <c r="D32" s="196"/>
      <c r="E32" s="196"/>
      <c r="F32" s="196"/>
      <c r="G32" s="196" t="s">
        <v>145</v>
      </c>
      <c r="H32" s="196"/>
      <c r="I32" s="196"/>
      <c r="J32" s="196" t="s">
        <v>146</v>
      </c>
      <c r="K32" s="196"/>
      <c r="L32" s="196"/>
      <c r="M32" s="196"/>
      <c r="N32" s="196"/>
      <c r="O32" s="196"/>
      <c r="P32" s="198"/>
      <c r="Q32" s="198"/>
      <c r="R32" s="199"/>
    </row>
    <row r="33" spans="1:18" ht="25.5" customHeight="1" x14ac:dyDescent="0.2">
      <c r="A33" s="195"/>
      <c r="B33" s="196"/>
      <c r="C33" s="197"/>
      <c r="D33" s="196"/>
      <c r="E33" s="196"/>
      <c r="F33" s="196"/>
      <c r="G33" s="47" t="s">
        <v>147</v>
      </c>
      <c r="H33" s="47"/>
      <c r="I33" s="47"/>
      <c r="J33" s="47" t="s">
        <v>148</v>
      </c>
      <c r="K33" s="47"/>
      <c r="L33" s="47"/>
      <c r="M33" s="47" t="s">
        <v>79</v>
      </c>
      <c r="N33" s="47"/>
      <c r="O33" s="47"/>
      <c r="P33" s="198"/>
      <c r="Q33" s="198"/>
      <c r="R33" s="199"/>
    </row>
    <row r="34" spans="1:18" ht="25.5" customHeight="1" x14ac:dyDescent="0.2">
      <c r="A34" s="195"/>
      <c r="B34" s="196"/>
      <c r="C34" s="197"/>
      <c r="D34" s="200" t="s">
        <v>149</v>
      </c>
      <c r="E34" s="200" t="s">
        <v>150</v>
      </c>
      <c r="F34" s="200" t="s">
        <v>78</v>
      </c>
      <c r="G34" s="200" t="s">
        <v>149</v>
      </c>
      <c r="H34" s="200" t="s">
        <v>150</v>
      </c>
      <c r="I34" s="200" t="s">
        <v>78</v>
      </c>
      <c r="J34" s="200" t="s">
        <v>149</v>
      </c>
      <c r="K34" s="200" t="s">
        <v>150</v>
      </c>
      <c r="L34" s="200" t="s">
        <v>78</v>
      </c>
      <c r="M34" s="200" t="s">
        <v>149</v>
      </c>
      <c r="N34" s="200" t="s">
        <v>150</v>
      </c>
      <c r="O34" s="200" t="s">
        <v>78</v>
      </c>
      <c r="P34" s="198"/>
      <c r="Q34" s="198"/>
      <c r="R34" s="199"/>
    </row>
    <row r="35" spans="1:18" ht="25.5" customHeight="1" thickBot="1" x14ac:dyDescent="0.25">
      <c r="A35" s="201"/>
      <c r="B35" s="78"/>
      <c r="C35" s="202"/>
      <c r="D35" s="203" t="s">
        <v>151</v>
      </c>
      <c r="E35" s="203" t="s">
        <v>152</v>
      </c>
      <c r="F35" s="203" t="s">
        <v>79</v>
      </c>
      <c r="G35" s="203" t="s">
        <v>151</v>
      </c>
      <c r="H35" s="203" t="s">
        <v>152</v>
      </c>
      <c r="I35" s="203" t="s">
        <v>79</v>
      </c>
      <c r="J35" s="203" t="s">
        <v>151</v>
      </c>
      <c r="K35" s="203" t="s">
        <v>152</v>
      </c>
      <c r="L35" s="203" t="s">
        <v>79</v>
      </c>
      <c r="M35" s="203" t="s">
        <v>151</v>
      </c>
      <c r="N35" s="203" t="s">
        <v>152</v>
      </c>
      <c r="O35" s="203" t="s">
        <v>79</v>
      </c>
      <c r="P35" s="204"/>
      <c r="Q35" s="204"/>
      <c r="R35" s="205"/>
    </row>
    <row r="36" spans="1:18" ht="24" customHeight="1" x14ac:dyDescent="0.2">
      <c r="A36" s="83" t="s">
        <v>46</v>
      </c>
      <c r="B36" s="206" t="s">
        <v>100</v>
      </c>
      <c r="C36" s="85" t="s">
        <v>153</v>
      </c>
      <c r="D36" s="85">
        <v>233</v>
      </c>
      <c r="E36" s="85">
        <v>0</v>
      </c>
      <c r="F36" s="85">
        <v>233</v>
      </c>
      <c r="G36" s="85">
        <v>417</v>
      </c>
      <c r="H36" s="85">
        <v>30</v>
      </c>
      <c r="I36" s="85">
        <v>447</v>
      </c>
      <c r="J36" s="85">
        <v>336</v>
      </c>
      <c r="K36" s="85">
        <v>244</v>
      </c>
      <c r="L36" s="85">
        <v>580</v>
      </c>
      <c r="M36" s="85">
        <f>D36+G36+J36</f>
        <v>986</v>
      </c>
      <c r="N36" s="85">
        <f>E36+H36+K36</f>
        <v>274</v>
      </c>
      <c r="O36" s="85">
        <f>F36+I36+L36</f>
        <v>1260</v>
      </c>
      <c r="P36" s="207" t="s">
        <v>154</v>
      </c>
      <c r="Q36" s="208" t="s">
        <v>155</v>
      </c>
      <c r="R36" s="223" t="s">
        <v>47</v>
      </c>
    </row>
    <row r="37" spans="1:18" ht="24" customHeight="1" x14ac:dyDescent="0.2">
      <c r="A37" s="90"/>
      <c r="B37" s="210"/>
      <c r="C37" s="92" t="s">
        <v>156</v>
      </c>
      <c r="D37" s="92">
        <v>6</v>
      </c>
      <c r="E37" s="92">
        <v>0</v>
      </c>
      <c r="F37" s="92">
        <v>6</v>
      </c>
      <c r="G37" s="92">
        <v>80</v>
      </c>
      <c r="H37" s="92">
        <v>3</v>
      </c>
      <c r="I37" s="92">
        <v>83</v>
      </c>
      <c r="J37" s="92">
        <v>110</v>
      </c>
      <c r="K37" s="92">
        <v>39</v>
      </c>
      <c r="L37" s="92">
        <v>149</v>
      </c>
      <c r="M37" s="92">
        <f>D37+G37+J37</f>
        <v>196</v>
      </c>
      <c r="N37" s="92">
        <f t="shared" ref="N37:O37" si="23">E37+H37+K37</f>
        <v>42</v>
      </c>
      <c r="O37" s="92">
        <f t="shared" si="23"/>
        <v>238</v>
      </c>
      <c r="P37" s="151" t="s">
        <v>157</v>
      </c>
      <c r="Q37" s="211"/>
      <c r="R37" s="224"/>
    </row>
    <row r="38" spans="1:18" ht="24" customHeight="1" thickBot="1" x14ac:dyDescent="0.25">
      <c r="A38" s="101"/>
      <c r="B38" s="213"/>
      <c r="C38" s="103" t="s">
        <v>105</v>
      </c>
      <c r="D38" s="103">
        <f>SUM(D36:D37)</f>
        <v>239</v>
      </c>
      <c r="E38" s="103">
        <f t="shared" ref="E38:N38" si="24">SUM(E36:E37)</f>
        <v>0</v>
      </c>
      <c r="F38" s="103">
        <f t="shared" si="24"/>
        <v>239</v>
      </c>
      <c r="G38" s="103">
        <f t="shared" si="24"/>
        <v>497</v>
      </c>
      <c r="H38" s="103">
        <f t="shared" si="24"/>
        <v>33</v>
      </c>
      <c r="I38" s="103">
        <f t="shared" si="24"/>
        <v>530</v>
      </c>
      <c r="J38" s="103">
        <f t="shared" si="24"/>
        <v>446</v>
      </c>
      <c r="K38" s="103">
        <f t="shared" si="24"/>
        <v>283</v>
      </c>
      <c r="L38" s="103">
        <f t="shared" si="24"/>
        <v>729</v>
      </c>
      <c r="M38" s="103">
        <f t="shared" si="24"/>
        <v>1182</v>
      </c>
      <c r="N38" s="103">
        <f t="shared" si="24"/>
        <v>316</v>
      </c>
      <c r="O38" s="103">
        <f>SUM(O36:O37)</f>
        <v>1498</v>
      </c>
      <c r="P38" s="104" t="s">
        <v>79</v>
      </c>
      <c r="Q38" s="214"/>
      <c r="R38" s="225"/>
    </row>
    <row r="39" spans="1:18" s="222" customFormat="1" ht="24" customHeight="1" x14ac:dyDescent="0.2">
      <c r="A39" s="83" t="s">
        <v>48</v>
      </c>
      <c r="B39" s="206" t="s">
        <v>100</v>
      </c>
      <c r="C39" s="85" t="s">
        <v>153</v>
      </c>
      <c r="D39" s="85">
        <v>32</v>
      </c>
      <c r="E39" s="85">
        <v>0</v>
      </c>
      <c r="F39" s="85">
        <v>32</v>
      </c>
      <c r="G39" s="85">
        <v>52</v>
      </c>
      <c r="H39" s="85">
        <v>0</v>
      </c>
      <c r="I39" s="85">
        <v>52</v>
      </c>
      <c r="J39" s="85">
        <v>37</v>
      </c>
      <c r="K39" s="85">
        <v>0</v>
      </c>
      <c r="L39" s="85">
        <v>37</v>
      </c>
      <c r="M39" s="85">
        <f>D39+G39+J39</f>
        <v>121</v>
      </c>
      <c r="N39" s="85">
        <f t="shared" ref="N39:O40" si="25">E39+H39+K39</f>
        <v>0</v>
      </c>
      <c r="O39" s="85">
        <f t="shared" si="25"/>
        <v>121</v>
      </c>
      <c r="P39" s="207" t="s">
        <v>154</v>
      </c>
      <c r="Q39" s="208" t="s">
        <v>155</v>
      </c>
      <c r="R39" s="223" t="s">
        <v>49</v>
      </c>
    </row>
    <row r="40" spans="1:18" s="222" customFormat="1" ht="24" customHeight="1" x14ac:dyDescent="0.2">
      <c r="A40" s="90"/>
      <c r="B40" s="210"/>
      <c r="C40" s="92" t="s">
        <v>156</v>
      </c>
      <c r="D40" s="92">
        <v>0</v>
      </c>
      <c r="E40" s="92">
        <v>0</v>
      </c>
      <c r="F40" s="92">
        <v>0</v>
      </c>
      <c r="G40" s="92">
        <v>1</v>
      </c>
      <c r="H40" s="92">
        <v>0</v>
      </c>
      <c r="I40" s="92">
        <v>1</v>
      </c>
      <c r="J40" s="92">
        <v>3</v>
      </c>
      <c r="K40" s="92">
        <v>0</v>
      </c>
      <c r="L40" s="92">
        <v>3</v>
      </c>
      <c r="M40" s="92">
        <f>D40+G40+J40</f>
        <v>4</v>
      </c>
      <c r="N40" s="92">
        <f t="shared" si="25"/>
        <v>0</v>
      </c>
      <c r="O40" s="92">
        <f t="shared" si="25"/>
        <v>4</v>
      </c>
      <c r="P40" s="151" t="s">
        <v>157</v>
      </c>
      <c r="Q40" s="211"/>
      <c r="R40" s="224"/>
    </row>
    <row r="41" spans="1:18" s="222" customFormat="1" ht="24" customHeight="1" thickBot="1" x14ac:dyDescent="0.25">
      <c r="A41" s="101"/>
      <c r="B41" s="213"/>
      <c r="C41" s="103" t="s">
        <v>105</v>
      </c>
      <c r="D41" s="103">
        <f>SUM(D39:D40)</f>
        <v>32</v>
      </c>
      <c r="E41" s="103">
        <f t="shared" ref="E41:N41" si="26">SUM(E39:E40)</f>
        <v>0</v>
      </c>
      <c r="F41" s="103">
        <f t="shared" si="26"/>
        <v>32</v>
      </c>
      <c r="G41" s="103">
        <f t="shared" si="26"/>
        <v>53</v>
      </c>
      <c r="H41" s="103">
        <f t="shared" si="26"/>
        <v>0</v>
      </c>
      <c r="I41" s="103">
        <f t="shared" si="26"/>
        <v>53</v>
      </c>
      <c r="J41" s="103">
        <f t="shared" si="26"/>
        <v>40</v>
      </c>
      <c r="K41" s="103">
        <f t="shared" si="26"/>
        <v>0</v>
      </c>
      <c r="L41" s="103">
        <f t="shared" si="26"/>
        <v>40</v>
      </c>
      <c r="M41" s="103">
        <f t="shared" si="26"/>
        <v>125</v>
      </c>
      <c r="N41" s="103">
        <f t="shared" si="26"/>
        <v>0</v>
      </c>
      <c r="O41" s="103">
        <f t="shared" ref="O41" si="27">SUM(M41:N41)</f>
        <v>125</v>
      </c>
      <c r="P41" s="104" t="s">
        <v>79</v>
      </c>
      <c r="Q41" s="214"/>
      <c r="R41" s="225"/>
    </row>
    <row r="42" spans="1:18" s="222" customFormat="1" ht="24" customHeight="1" x14ac:dyDescent="0.2">
      <c r="A42" s="83" t="s">
        <v>50</v>
      </c>
      <c r="B42" s="206" t="s">
        <v>100</v>
      </c>
      <c r="C42" s="85" t="s">
        <v>153</v>
      </c>
      <c r="D42" s="85">
        <v>482</v>
      </c>
      <c r="E42" s="85">
        <v>2</v>
      </c>
      <c r="F42" s="85">
        <v>484</v>
      </c>
      <c r="G42" s="85">
        <v>712</v>
      </c>
      <c r="H42" s="85">
        <v>192</v>
      </c>
      <c r="I42" s="85">
        <v>904</v>
      </c>
      <c r="J42" s="85">
        <v>1014</v>
      </c>
      <c r="K42" s="85">
        <v>533</v>
      </c>
      <c r="L42" s="85">
        <v>1547</v>
      </c>
      <c r="M42" s="85">
        <f>D42+G42+J42</f>
        <v>2208</v>
      </c>
      <c r="N42" s="85">
        <f>E42+H42+K42</f>
        <v>727</v>
      </c>
      <c r="O42" s="85">
        <f>F42+I42+L42</f>
        <v>2935</v>
      </c>
      <c r="P42" s="207" t="s">
        <v>154</v>
      </c>
      <c r="Q42" s="208" t="s">
        <v>155</v>
      </c>
      <c r="R42" s="223" t="s">
        <v>51</v>
      </c>
    </row>
    <row r="43" spans="1:18" s="222" customFormat="1" ht="24" customHeight="1" x14ac:dyDescent="0.2">
      <c r="A43" s="90"/>
      <c r="B43" s="210"/>
      <c r="C43" s="92" t="s">
        <v>156</v>
      </c>
      <c r="D43" s="92">
        <v>3</v>
      </c>
      <c r="E43" s="92">
        <v>0</v>
      </c>
      <c r="F43" s="92">
        <v>3</v>
      </c>
      <c r="G43" s="92">
        <v>86</v>
      </c>
      <c r="H43" s="92">
        <v>39</v>
      </c>
      <c r="I43" s="92">
        <v>125</v>
      </c>
      <c r="J43" s="92">
        <v>63</v>
      </c>
      <c r="K43" s="92">
        <v>62</v>
      </c>
      <c r="L43" s="92">
        <v>125</v>
      </c>
      <c r="M43" s="92">
        <f>D43+G43+J43</f>
        <v>152</v>
      </c>
      <c r="N43" s="92">
        <f>E43+H43+K43</f>
        <v>101</v>
      </c>
      <c r="O43" s="92">
        <f>M43+N43</f>
        <v>253</v>
      </c>
      <c r="P43" s="151" t="s">
        <v>157</v>
      </c>
      <c r="Q43" s="211"/>
      <c r="R43" s="224"/>
    </row>
    <row r="44" spans="1:18" s="222" customFormat="1" ht="24" customHeight="1" thickBot="1" x14ac:dyDescent="0.25">
      <c r="A44" s="101"/>
      <c r="B44" s="213"/>
      <c r="C44" s="103" t="s">
        <v>105</v>
      </c>
      <c r="D44" s="103">
        <f>SUM(D42:D43)</f>
        <v>485</v>
      </c>
      <c r="E44" s="103">
        <f t="shared" ref="E44:O44" si="28">SUM(E42:E43)</f>
        <v>2</v>
      </c>
      <c r="F44" s="103">
        <f t="shared" si="28"/>
        <v>487</v>
      </c>
      <c r="G44" s="103">
        <f t="shared" si="28"/>
        <v>798</v>
      </c>
      <c r="H44" s="103">
        <f t="shared" si="28"/>
        <v>231</v>
      </c>
      <c r="I44" s="103">
        <f t="shared" si="28"/>
        <v>1029</v>
      </c>
      <c r="J44" s="103">
        <f t="shared" si="28"/>
        <v>1077</v>
      </c>
      <c r="K44" s="103">
        <f t="shared" si="28"/>
        <v>595</v>
      </c>
      <c r="L44" s="103">
        <f t="shared" si="28"/>
        <v>1672</v>
      </c>
      <c r="M44" s="103">
        <f t="shared" si="28"/>
        <v>2360</v>
      </c>
      <c r="N44" s="103">
        <f t="shared" si="28"/>
        <v>828</v>
      </c>
      <c r="O44" s="103">
        <f t="shared" si="28"/>
        <v>3188</v>
      </c>
      <c r="P44" s="104" t="s">
        <v>79</v>
      </c>
      <c r="Q44" s="214"/>
      <c r="R44" s="225"/>
    </row>
    <row r="45" spans="1:18" s="222" customFormat="1" ht="24" customHeight="1" x14ac:dyDescent="0.2">
      <c r="A45" s="107" t="s">
        <v>52</v>
      </c>
      <c r="B45" s="216" t="s">
        <v>100</v>
      </c>
      <c r="C45" s="109" t="s">
        <v>153</v>
      </c>
      <c r="D45" s="109">
        <v>5</v>
      </c>
      <c r="E45" s="109">
        <v>0</v>
      </c>
      <c r="F45" s="109">
        <v>5</v>
      </c>
      <c r="G45" s="109">
        <v>0</v>
      </c>
      <c r="H45" s="109">
        <v>0</v>
      </c>
      <c r="I45" s="109">
        <v>0</v>
      </c>
      <c r="J45" s="109">
        <v>2</v>
      </c>
      <c r="K45" s="109">
        <v>0</v>
      </c>
      <c r="L45" s="109">
        <v>2</v>
      </c>
      <c r="M45" s="109">
        <f>D45+G45+J45</f>
        <v>7</v>
      </c>
      <c r="N45" s="109">
        <f t="shared" ref="N45:O45" si="29">E45+H45+K45</f>
        <v>0</v>
      </c>
      <c r="O45" s="109">
        <f t="shared" si="29"/>
        <v>7</v>
      </c>
      <c r="P45" s="217" t="s">
        <v>154</v>
      </c>
      <c r="Q45" s="218" t="s">
        <v>155</v>
      </c>
      <c r="R45" s="223" t="s">
        <v>53</v>
      </c>
    </row>
    <row r="46" spans="1:18" s="222" customFormat="1" ht="24" customHeight="1" x14ac:dyDescent="0.2">
      <c r="A46" s="90"/>
      <c r="B46" s="210"/>
      <c r="C46" s="92" t="s">
        <v>156</v>
      </c>
      <c r="D46" s="92">
        <v>0</v>
      </c>
      <c r="E46" s="92">
        <v>0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151" t="s">
        <v>157</v>
      </c>
      <c r="Q46" s="211"/>
      <c r="R46" s="224"/>
    </row>
    <row r="47" spans="1:18" s="222" customFormat="1" ht="24" customHeight="1" thickBot="1" x14ac:dyDescent="0.25">
      <c r="A47" s="101"/>
      <c r="B47" s="213"/>
      <c r="C47" s="103" t="s">
        <v>105</v>
      </c>
      <c r="D47" s="103">
        <f>SUM(D45:D46)</f>
        <v>5</v>
      </c>
      <c r="E47" s="103">
        <f t="shared" ref="E47:O47" si="30">SUM(E45:E46)</f>
        <v>0</v>
      </c>
      <c r="F47" s="103">
        <f t="shared" si="30"/>
        <v>5</v>
      </c>
      <c r="G47" s="103">
        <f t="shared" si="30"/>
        <v>0</v>
      </c>
      <c r="H47" s="103">
        <f t="shared" si="30"/>
        <v>0</v>
      </c>
      <c r="I47" s="103">
        <f t="shared" si="30"/>
        <v>0</v>
      </c>
      <c r="J47" s="103">
        <f t="shared" si="30"/>
        <v>2</v>
      </c>
      <c r="K47" s="103">
        <f t="shared" si="30"/>
        <v>0</v>
      </c>
      <c r="L47" s="103">
        <f t="shared" si="30"/>
        <v>2</v>
      </c>
      <c r="M47" s="103">
        <f t="shared" si="30"/>
        <v>7</v>
      </c>
      <c r="N47" s="103">
        <f t="shared" si="30"/>
        <v>0</v>
      </c>
      <c r="O47" s="103">
        <f t="shared" si="30"/>
        <v>7</v>
      </c>
      <c r="P47" s="104" t="s">
        <v>79</v>
      </c>
      <c r="Q47" s="214"/>
      <c r="R47" s="225"/>
    </row>
    <row r="48" spans="1:18" s="222" customFormat="1" ht="18.600000000000001" customHeight="1" x14ac:dyDescent="0.2">
      <c r="A48" s="221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6"/>
      <c r="Q48" s="226"/>
      <c r="R48" s="226"/>
    </row>
    <row r="49" spans="1:18" s="222" customFormat="1" ht="18.600000000000001" customHeight="1" x14ac:dyDescent="0.2">
      <c r="A49" s="63" t="s">
        <v>138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</row>
    <row r="50" spans="1:18" s="222" customFormat="1" ht="18.600000000000001" customHeight="1" x14ac:dyDescent="0.2">
      <c r="A50" s="157" t="s">
        <v>139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</row>
    <row r="51" spans="1:18" s="222" customFormat="1" ht="18.600000000000001" customHeight="1" thickBot="1" x14ac:dyDescent="0.25">
      <c r="A51" s="188"/>
      <c r="B51" s="188"/>
      <c r="C51" s="188"/>
      <c r="D51" s="188"/>
      <c r="E51" s="189"/>
      <c r="F51" s="189"/>
      <c r="G51" s="189"/>
      <c r="H51" s="189"/>
      <c r="I51" s="189"/>
      <c r="J51" s="189"/>
      <c r="K51" s="189"/>
      <c r="L51" s="189"/>
      <c r="M51" s="189"/>
      <c r="N51" s="221"/>
      <c r="O51" s="190"/>
      <c r="P51" s="190"/>
      <c r="Q51" s="190"/>
      <c r="R51" s="190"/>
    </row>
    <row r="52" spans="1:18" s="222" customFormat="1" ht="23.25" customHeight="1" x14ac:dyDescent="0.2">
      <c r="A52" s="191" t="s">
        <v>25</v>
      </c>
      <c r="B52" s="71" t="s">
        <v>84</v>
      </c>
      <c r="C52" s="192" t="s">
        <v>140</v>
      </c>
      <c r="D52" s="71" t="s">
        <v>141</v>
      </c>
      <c r="E52" s="71"/>
      <c r="F52" s="71"/>
      <c r="G52" s="71" t="s">
        <v>142</v>
      </c>
      <c r="H52" s="71"/>
      <c r="I52" s="71"/>
      <c r="J52" s="71"/>
      <c r="K52" s="71"/>
      <c r="L52" s="71"/>
      <c r="M52" s="71" t="s">
        <v>143</v>
      </c>
      <c r="N52" s="71"/>
      <c r="O52" s="71"/>
      <c r="P52" s="193" t="s">
        <v>144</v>
      </c>
      <c r="Q52" s="193" t="s">
        <v>91</v>
      </c>
      <c r="R52" s="227" t="s">
        <v>32</v>
      </c>
    </row>
    <row r="53" spans="1:18" s="222" customFormat="1" ht="23.25" customHeight="1" x14ac:dyDescent="0.2">
      <c r="A53" s="195"/>
      <c r="B53" s="196"/>
      <c r="C53" s="197"/>
      <c r="D53" s="196"/>
      <c r="E53" s="196"/>
      <c r="F53" s="196"/>
      <c r="G53" s="196" t="s">
        <v>145</v>
      </c>
      <c r="H53" s="196"/>
      <c r="I53" s="196"/>
      <c r="J53" s="196" t="s">
        <v>146</v>
      </c>
      <c r="K53" s="196"/>
      <c r="L53" s="196"/>
      <c r="M53" s="196"/>
      <c r="N53" s="196"/>
      <c r="O53" s="196"/>
      <c r="P53" s="198"/>
      <c r="Q53" s="198"/>
      <c r="R53" s="228"/>
    </row>
    <row r="54" spans="1:18" s="222" customFormat="1" ht="23.25" customHeight="1" x14ac:dyDescent="0.2">
      <c r="A54" s="195"/>
      <c r="B54" s="196"/>
      <c r="C54" s="197"/>
      <c r="D54" s="196"/>
      <c r="E54" s="196"/>
      <c r="F54" s="196"/>
      <c r="G54" s="47" t="s">
        <v>147</v>
      </c>
      <c r="H54" s="47"/>
      <c r="I54" s="47"/>
      <c r="J54" s="47" t="s">
        <v>148</v>
      </c>
      <c r="K54" s="47"/>
      <c r="L54" s="47"/>
      <c r="M54" s="47" t="s">
        <v>79</v>
      </c>
      <c r="N54" s="47"/>
      <c r="O54" s="47"/>
      <c r="P54" s="198"/>
      <c r="Q54" s="198"/>
      <c r="R54" s="228"/>
    </row>
    <row r="55" spans="1:18" s="222" customFormat="1" ht="23.25" customHeight="1" x14ac:dyDescent="0.2">
      <c r="A55" s="195"/>
      <c r="B55" s="196"/>
      <c r="C55" s="197"/>
      <c r="D55" s="200" t="s">
        <v>149</v>
      </c>
      <c r="E55" s="200" t="s">
        <v>150</v>
      </c>
      <c r="F55" s="200" t="s">
        <v>78</v>
      </c>
      <c r="G55" s="200" t="s">
        <v>149</v>
      </c>
      <c r="H55" s="200" t="s">
        <v>150</v>
      </c>
      <c r="I55" s="200" t="s">
        <v>78</v>
      </c>
      <c r="J55" s="200" t="s">
        <v>149</v>
      </c>
      <c r="K55" s="200" t="s">
        <v>150</v>
      </c>
      <c r="L55" s="200" t="s">
        <v>78</v>
      </c>
      <c r="M55" s="200" t="s">
        <v>149</v>
      </c>
      <c r="N55" s="200" t="s">
        <v>150</v>
      </c>
      <c r="O55" s="200" t="s">
        <v>78</v>
      </c>
      <c r="P55" s="198"/>
      <c r="Q55" s="198"/>
      <c r="R55" s="228"/>
    </row>
    <row r="56" spans="1:18" s="222" customFormat="1" ht="23.25" customHeight="1" thickBot="1" x14ac:dyDescent="0.25">
      <c r="A56" s="201"/>
      <c r="B56" s="78"/>
      <c r="C56" s="202"/>
      <c r="D56" s="203" t="s">
        <v>151</v>
      </c>
      <c r="E56" s="203" t="s">
        <v>152</v>
      </c>
      <c r="F56" s="203" t="s">
        <v>79</v>
      </c>
      <c r="G56" s="203" t="s">
        <v>151</v>
      </c>
      <c r="H56" s="203" t="s">
        <v>152</v>
      </c>
      <c r="I56" s="203" t="s">
        <v>79</v>
      </c>
      <c r="J56" s="203" t="s">
        <v>151</v>
      </c>
      <c r="K56" s="203" t="s">
        <v>152</v>
      </c>
      <c r="L56" s="203" t="s">
        <v>79</v>
      </c>
      <c r="M56" s="203" t="s">
        <v>151</v>
      </c>
      <c r="N56" s="203" t="s">
        <v>152</v>
      </c>
      <c r="O56" s="203" t="s">
        <v>79</v>
      </c>
      <c r="P56" s="204"/>
      <c r="Q56" s="204"/>
      <c r="R56" s="229"/>
    </row>
    <row r="57" spans="1:18" s="222" customFormat="1" ht="16.5" customHeight="1" x14ac:dyDescent="0.2">
      <c r="A57" s="83" t="s">
        <v>54</v>
      </c>
      <c r="B57" s="206" t="s">
        <v>100</v>
      </c>
      <c r="C57" s="85" t="s">
        <v>153</v>
      </c>
      <c r="D57" s="85">
        <v>6</v>
      </c>
      <c r="E57" s="85">
        <v>0</v>
      </c>
      <c r="F57" s="85">
        <v>6</v>
      </c>
      <c r="G57" s="85">
        <v>8</v>
      </c>
      <c r="H57" s="85">
        <v>0</v>
      </c>
      <c r="I57" s="85">
        <v>8</v>
      </c>
      <c r="J57" s="85">
        <v>5</v>
      </c>
      <c r="K57" s="85">
        <v>4</v>
      </c>
      <c r="L57" s="85">
        <v>9</v>
      </c>
      <c r="M57" s="85">
        <f>D57+G57+J57</f>
        <v>19</v>
      </c>
      <c r="N57" s="85">
        <f>E57+H57+K57</f>
        <v>4</v>
      </c>
      <c r="O57" s="85">
        <f t="shared" ref="O57:O58" si="31">F57+I57+L57</f>
        <v>23</v>
      </c>
      <c r="P57" s="207" t="s">
        <v>154</v>
      </c>
      <c r="Q57" s="208" t="s">
        <v>155</v>
      </c>
      <c r="R57" s="230" t="s">
        <v>55</v>
      </c>
    </row>
    <row r="58" spans="1:18" s="222" customFormat="1" ht="16.5" customHeight="1" x14ac:dyDescent="0.2">
      <c r="A58" s="90"/>
      <c r="B58" s="210"/>
      <c r="C58" s="92" t="s">
        <v>156</v>
      </c>
      <c r="D58" s="92">
        <v>0</v>
      </c>
      <c r="E58" s="92">
        <v>0</v>
      </c>
      <c r="F58" s="92">
        <v>0</v>
      </c>
      <c r="G58" s="92">
        <v>0</v>
      </c>
      <c r="H58" s="92">
        <v>0</v>
      </c>
      <c r="I58" s="92">
        <v>0</v>
      </c>
      <c r="J58" s="92">
        <v>1</v>
      </c>
      <c r="K58" s="92">
        <v>0</v>
      </c>
      <c r="L58" s="92">
        <v>1</v>
      </c>
      <c r="M58" s="92">
        <f>D58+G58+J58</f>
        <v>1</v>
      </c>
      <c r="N58" s="92">
        <f t="shared" ref="N58" si="32">E58+H58+K58</f>
        <v>0</v>
      </c>
      <c r="O58" s="92">
        <f t="shared" si="31"/>
        <v>1</v>
      </c>
      <c r="P58" s="151" t="s">
        <v>157</v>
      </c>
      <c r="Q58" s="211"/>
      <c r="R58" s="231"/>
    </row>
    <row r="59" spans="1:18" s="222" customFormat="1" ht="16.5" customHeight="1" x14ac:dyDescent="0.2">
      <c r="A59" s="90"/>
      <c r="B59" s="210"/>
      <c r="C59" s="97" t="s">
        <v>105</v>
      </c>
      <c r="D59" s="97">
        <f>SUM(D57:D58)</f>
        <v>6</v>
      </c>
      <c r="E59" s="97">
        <f t="shared" ref="E59:O59" si="33">SUM(E57:E58)</f>
        <v>0</v>
      </c>
      <c r="F59" s="97">
        <f t="shared" si="33"/>
        <v>6</v>
      </c>
      <c r="G59" s="97">
        <f t="shared" si="33"/>
        <v>8</v>
      </c>
      <c r="H59" s="97">
        <f t="shared" si="33"/>
        <v>0</v>
      </c>
      <c r="I59" s="97">
        <f t="shared" si="33"/>
        <v>8</v>
      </c>
      <c r="J59" s="97">
        <f t="shared" si="33"/>
        <v>6</v>
      </c>
      <c r="K59" s="97">
        <f t="shared" si="33"/>
        <v>4</v>
      </c>
      <c r="L59" s="97">
        <f t="shared" si="33"/>
        <v>10</v>
      </c>
      <c r="M59" s="97">
        <f t="shared" si="33"/>
        <v>20</v>
      </c>
      <c r="N59" s="97">
        <f t="shared" si="33"/>
        <v>4</v>
      </c>
      <c r="O59" s="97">
        <f t="shared" si="33"/>
        <v>24</v>
      </c>
      <c r="P59" s="98" t="s">
        <v>79</v>
      </c>
      <c r="Q59" s="211"/>
      <c r="R59" s="231"/>
    </row>
    <row r="60" spans="1:18" s="222" customFormat="1" ht="16.5" customHeight="1" x14ac:dyDescent="0.2">
      <c r="A60" s="90"/>
      <c r="B60" s="210" t="s">
        <v>114</v>
      </c>
      <c r="C60" s="92" t="s">
        <v>153</v>
      </c>
      <c r="D60" s="92">
        <v>0</v>
      </c>
      <c r="E60" s="92">
        <v>0</v>
      </c>
      <c r="F60" s="92">
        <v>0</v>
      </c>
      <c r="G60" s="92">
        <v>29</v>
      </c>
      <c r="H60" s="92">
        <v>2</v>
      </c>
      <c r="I60" s="92">
        <v>31</v>
      </c>
      <c r="J60" s="92">
        <v>55</v>
      </c>
      <c r="K60" s="92">
        <v>0</v>
      </c>
      <c r="L60" s="92">
        <v>55</v>
      </c>
      <c r="M60" s="92">
        <f>D60+G60+J60</f>
        <v>84</v>
      </c>
      <c r="N60" s="92">
        <f>E60+H60+K60</f>
        <v>2</v>
      </c>
      <c r="O60" s="92">
        <f t="shared" ref="O60:O61" si="34">F60+I60+L60</f>
        <v>86</v>
      </c>
      <c r="P60" s="151" t="s">
        <v>154</v>
      </c>
      <c r="Q60" s="211" t="s">
        <v>115</v>
      </c>
      <c r="R60" s="231"/>
    </row>
    <row r="61" spans="1:18" s="222" customFormat="1" ht="16.5" customHeight="1" x14ac:dyDescent="0.2">
      <c r="A61" s="90"/>
      <c r="B61" s="210"/>
      <c r="C61" s="92" t="s">
        <v>156</v>
      </c>
      <c r="D61" s="92">
        <v>0</v>
      </c>
      <c r="E61" s="92">
        <v>0</v>
      </c>
      <c r="F61" s="92">
        <v>0</v>
      </c>
      <c r="G61" s="92">
        <v>3</v>
      </c>
      <c r="H61" s="92">
        <v>0</v>
      </c>
      <c r="I61" s="92">
        <v>3</v>
      </c>
      <c r="J61" s="92">
        <v>5</v>
      </c>
      <c r="K61" s="92">
        <v>0</v>
      </c>
      <c r="L61" s="92">
        <v>5</v>
      </c>
      <c r="M61" s="92">
        <f>D61+G61+J61</f>
        <v>8</v>
      </c>
      <c r="N61" s="92">
        <f t="shared" ref="N61" si="35">E61+H61+K61</f>
        <v>0</v>
      </c>
      <c r="O61" s="92">
        <f t="shared" si="34"/>
        <v>8</v>
      </c>
      <c r="P61" s="151" t="s">
        <v>157</v>
      </c>
      <c r="Q61" s="211"/>
      <c r="R61" s="231"/>
    </row>
    <row r="62" spans="1:18" s="222" customFormat="1" ht="16.5" customHeight="1" x14ac:dyDescent="0.2">
      <c r="A62" s="90"/>
      <c r="B62" s="210"/>
      <c r="C62" s="97" t="s">
        <v>105</v>
      </c>
      <c r="D62" s="97">
        <f>SUM(D60:D61)</f>
        <v>0</v>
      </c>
      <c r="E62" s="97">
        <f t="shared" ref="E62:O62" si="36">SUM(E60:E61)</f>
        <v>0</v>
      </c>
      <c r="F62" s="97">
        <f t="shared" si="36"/>
        <v>0</v>
      </c>
      <c r="G62" s="97">
        <f t="shared" si="36"/>
        <v>32</v>
      </c>
      <c r="H62" s="97">
        <f t="shared" si="36"/>
        <v>2</v>
      </c>
      <c r="I62" s="97">
        <f t="shared" si="36"/>
        <v>34</v>
      </c>
      <c r="J62" s="97">
        <f t="shared" si="36"/>
        <v>60</v>
      </c>
      <c r="K62" s="97">
        <f t="shared" si="36"/>
        <v>0</v>
      </c>
      <c r="L62" s="97">
        <f t="shared" si="36"/>
        <v>60</v>
      </c>
      <c r="M62" s="97">
        <f t="shared" si="36"/>
        <v>92</v>
      </c>
      <c r="N62" s="97">
        <f t="shared" si="36"/>
        <v>2</v>
      </c>
      <c r="O62" s="97">
        <f t="shared" si="36"/>
        <v>94</v>
      </c>
      <c r="P62" s="98" t="s">
        <v>79</v>
      </c>
      <c r="Q62" s="211"/>
      <c r="R62" s="231"/>
    </row>
    <row r="63" spans="1:18" s="222" customFormat="1" ht="16.5" customHeight="1" x14ac:dyDescent="0.2">
      <c r="A63" s="90"/>
      <c r="B63" s="210" t="s">
        <v>105</v>
      </c>
      <c r="C63" s="92" t="s">
        <v>153</v>
      </c>
      <c r="D63" s="92">
        <f>D57+D60</f>
        <v>6</v>
      </c>
      <c r="E63" s="92">
        <f t="shared" ref="E63:O64" si="37">E57+E60</f>
        <v>0</v>
      </c>
      <c r="F63" s="92">
        <f t="shared" si="37"/>
        <v>6</v>
      </c>
      <c r="G63" s="92">
        <f t="shared" si="37"/>
        <v>37</v>
      </c>
      <c r="H63" s="92">
        <f t="shared" si="37"/>
        <v>2</v>
      </c>
      <c r="I63" s="92">
        <f t="shared" si="37"/>
        <v>39</v>
      </c>
      <c r="J63" s="92">
        <f t="shared" si="37"/>
        <v>60</v>
      </c>
      <c r="K63" s="92">
        <f t="shared" si="37"/>
        <v>4</v>
      </c>
      <c r="L63" s="92">
        <f t="shared" si="37"/>
        <v>64</v>
      </c>
      <c r="M63" s="92">
        <f t="shared" si="37"/>
        <v>103</v>
      </c>
      <c r="N63" s="92">
        <f t="shared" si="37"/>
        <v>6</v>
      </c>
      <c r="O63" s="92">
        <f t="shared" si="37"/>
        <v>109</v>
      </c>
      <c r="P63" s="151" t="s">
        <v>154</v>
      </c>
      <c r="Q63" s="211" t="s">
        <v>79</v>
      </c>
      <c r="R63" s="231"/>
    </row>
    <row r="64" spans="1:18" s="222" customFormat="1" ht="16.5" customHeight="1" x14ac:dyDescent="0.2">
      <c r="A64" s="90"/>
      <c r="B64" s="210"/>
      <c r="C64" s="92" t="s">
        <v>156</v>
      </c>
      <c r="D64" s="92">
        <f>D58+D61</f>
        <v>0</v>
      </c>
      <c r="E64" s="92">
        <f>E58+E61</f>
        <v>0</v>
      </c>
      <c r="F64" s="92">
        <f>F58+F61</f>
        <v>0</v>
      </c>
      <c r="G64" s="92">
        <f t="shared" si="37"/>
        <v>3</v>
      </c>
      <c r="H64" s="92">
        <f t="shared" si="37"/>
        <v>0</v>
      </c>
      <c r="I64" s="92">
        <f t="shared" si="37"/>
        <v>3</v>
      </c>
      <c r="J64" s="92">
        <f t="shared" si="37"/>
        <v>6</v>
      </c>
      <c r="K64" s="92">
        <f t="shared" si="37"/>
        <v>0</v>
      </c>
      <c r="L64" s="92">
        <f t="shared" si="37"/>
        <v>6</v>
      </c>
      <c r="M64" s="92">
        <f t="shared" si="37"/>
        <v>9</v>
      </c>
      <c r="N64" s="92">
        <f t="shared" si="37"/>
        <v>0</v>
      </c>
      <c r="O64" s="92">
        <f t="shared" si="37"/>
        <v>9</v>
      </c>
      <c r="P64" s="151" t="s">
        <v>157</v>
      </c>
      <c r="Q64" s="211"/>
      <c r="R64" s="231"/>
    </row>
    <row r="65" spans="1:18" s="222" customFormat="1" ht="16.5" customHeight="1" thickBot="1" x14ac:dyDescent="0.25">
      <c r="A65" s="101"/>
      <c r="B65" s="213"/>
      <c r="C65" s="103" t="s">
        <v>105</v>
      </c>
      <c r="D65" s="103">
        <f>SUM(D63:D64)</f>
        <v>6</v>
      </c>
      <c r="E65" s="103">
        <f t="shared" ref="E65:O65" si="38">SUM(E63:E64)</f>
        <v>0</v>
      </c>
      <c r="F65" s="103">
        <f t="shared" si="38"/>
        <v>6</v>
      </c>
      <c r="G65" s="103">
        <f t="shared" si="38"/>
        <v>40</v>
      </c>
      <c r="H65" s="103">
        <f t="shared" si="38"/>
        <v>2</v>
      </c>
      <c r="I65" s="103">
        <f t="shared" si="38"/>
        <v>42</v>
      </c>
      <c r="J65" s="103">
        <f t="shared" si="38"/>
        <v>66</v>
      </c>
      <c r="K65" s="103">
        <f t="shared" si="38"/>
        <v>4</v>
      </c>
      <c r="L65" s="103">
        <f t="shared" si="38"/>
        <v>70</v>
      </c>
      <c r="M65" s="103">
        <f t="shared" si="38"/>
        <v>112</v>
      </c>
      <c r="N65" s="103">
        <f t="shared" si="38"/>
        <v>6</v>
      </c>
      <c r="O65" s="103">
        <f t="shared" si="38"/>
        <v>118</v>
      </c>
      <c r="P65" s="104" t="s">
        <v>79</v>
      </c>
      <c r="Q65" s="214"/>
      <c r="R65" s="232"/>
    </row>
    <row r="66" spans="1:18" s="222" customFormat="1" ht="16.5" customHeight="1" x14ac:dyDescent="0.2">
      <c r="A66" s="107" t="s">
        <v>56</v>
      </c>
      <c r="B66" s="216" t="s">
        <v>100</v>
      </c>
      <c r="C66" s="109" t="s">
        <v>153</v>
      </c>
      <c r="D66" s="109">
        <v>382</v>
      </c>
      <c r="E66" s="109">
        <v>0</v>
      </c>
      <c r="F66" s="109">
        <f>SUM(D66:E66)</f>
        <v>382</v>
      </c>
      <c r="G66" s="109">
        <v>441</v>
      </c>
      <c r="H66" s="109">
        <v>17</v>
      </c>
      <c r="I66" s="109">
        <f>SUM(G66:H66)</f>
        <v>458</v>
      </c>
      <c r="J66" s="109">
        <v>848</v>
      </c>
      <c r="K66" s="109">
        <v>44</v>
      </c>
      <c r="L66" s="109">
        <v>892</v>
      </c>
      <c r="M66" s="109">
        <f>D66+G66+J66</f>
        <v>1671</v>
      </c>
      <c r="N66" s="109">
        <f>E66+H66+K66</f>
        <v>61</v>
      </c>
      <c r="O66" s="109">
        <f>M66+N66</f>
        <v>1732</v>
      </c>
      <c r="P66" s="217" t="s">
        <v>154</v>
      </c>
      <c r="Q66" s="218" t="s">
        <v>155</v>
      </c>
      <c r="R66" s="230" t="s">
        <v>57</v>
      </c>
    </row>
    <row r="67" spans="1:18" s="222" customFormat="1" ht="16.5" customHeight="1" x14ac:dyDescent="0.2">
      <c r="A67" s="90"/>
      <c r="B67" s="210"/>
      <c r="C67" s="92" t="s">
        <v>156</v>
      </c>
      <c r="D67" s="92">
        <v>1</v>
      </c>
      <c r="E67" s="92">
        <v>1</v>
      </c>
      <c r="F67" s="92">
        <v>2</v>
      </c>
      <c r="G67" s="92">
        <v>47</v>
      </c>
      <c r="H67" s="92">
        <v>6</v>
      </c>
      <c r="I67" s="92">
        <v>53</v>
      </c>
      <c r="J67" s="92">
        <v>51</v>
      </c>
      <c r="K67" s="92">
        <v>4</v>
      </c>
      <c r="L67" s="92">
        <v>55</v>
      </c>
      <c r="M67" s="92">
        <f>D67+G67+J67</f>
        <v>99</v>
      </c>
      <c r="N67" s="92">
        <f>E67+H67+K67</f>
        <v>11</v>
      </c>
      <c r="O67" s="92">
        <f>F67+I67+L67</f>
        <v>110</v>
      </c>
      <c r="P67" s="151" t="s">
        <v>157</v>
      </c>
      <c r="Q67" s="211"/>
      <c r="R67" s="231"/>
    </row>
    <row r="68" spans="1:18" s="222" customFormat="1" ht="16.5" customHeight="1" x14ac:dyDescent="0.2">
      <c r="A68" s="90"/>
      <c r="B68" s="210"/>
      <c r="C68" s="97" t="s">
        <v>105</v>
      </c>
      <c r="D68" s="97">
        <f>SUM(D66:D67)</f>
        <v>383</v>
      </c>
      <c r="E68" s="97">
        <f t="shared" ref="E68:O68" si="39">SUM(E66:E67)</f>
        <v>1</v>
      </c>
      <c r="F68" s="97">
        <f t="shared" si="39"/>
        <v>384</v>
      </c>
      <c r="G68" s="97">
        <f t="shared" si="39"/>
        <v>488</v>
      </c>
      <c r="H68" s="97">
        <f t="shared" si="39"/>
        <v>23</v>
      </c>
      <c r="I68" s="97">
        <f t="shared" si="39"/>
        <v>511</v>
      </c>
      <c r="J68" s="97">
        <f t="shared" si="39"/>
        <v>899</v>
      </c>
      <c r="K68" s="97">
        <f t="shared" si="39"/>
        <v>48</v>
      </c>
      <c r="L68" s="97">
        <f t="shared" si="39"/>
        <v>947</v>
      </c>
      <c r="M68" s="97">
        <f t="shared" si="39"/>
        <v>1770</v>
      </c>
      <c r="N68" s="97">
        <f t="shared" si="39"/>
        <v>72</v>
      </c>
      <c r="O68" s="97">
        <f t="shared" si="39"/>
        <v>1842</v>
      </c>
      <c r="P68" s="98" t="s">
        <v>79</v>
      </c>
      <c r="Q68" s="211"/>
      <c r="R68" s="231"/>
    </row>
    <row r="69" spans="1:18" s="222" customFormat="1" ht="16.5" customHeight="1" x14ac:dyDescent="0.2">
      <c r="A69" s="90"/>
      <c r="B69" s="210" t="s">
        <v>103</v>
      </c>
      <c r="C69" s="92" t="s">
        <v>153</v>
      </c>
      <c r="D69" s="92">
        <v>1</v>
      </c>
      <c r="E69" s="92">
        <v>0</v>
      </c>
      <c r="F69" s="92">
        <v>1</v>
      </c>
      <c r="G69" s="92">
        <v>121</v>
      </c>
      <c r="H69" s="92">
        <v>1</v>
      </c>
      <c r="I69" s="92">
        <v>122</v>
      </c>
      <c r="J69" s="92">
        <v>316</v>
      </c>
      <c r="K69" s="92">
        <v>0</v>
      </c>
      <c r="L69" s="92">
        <v>316</v>
      </c>
      <c r="M69" s="92">
        <f>D69+G69+J69</f>
        <v>438</v>
      </c>
      <c r="N69" s="92">
        <f>E69+H69+K69</f>
        <v>1</v>
      </c>
      <c r="O69" s="92">
        <f t="shared" ref="N69:O70" si="40">F69+I69+L69</f>
        <v>439</v>
      </c>
      <c r="P69" s="151" t="s">
        <v>154</v>
      </c>
      <c r="Q69" s="211" t="s">
        <v>158</v>
      </c>
      <c r="R69" s="231"/>
    </row>
    <row r="70" spans="1:18" s="222" customFormat="1" ht="16.5" customHeight="1" x14ac:dyDescent="0.2">
      <c r="A70" s="90"/>
      <c r="B70" s="210"/>
      <c r="C70" s="92" t="s">
        <v>156</v>
      </c>
      <c r="D70" s="92">
        <v>0</v>
      </c>
      <c r="E70" s="92">
        <v>0</v>
      </c>
      <c r="F70" s="92">
        <v>0</v>
      </c>
      <c r="G70" s="92">
        <v>60</v>
      </c>
      <c r="H70" s="92">
        <v>0</v>
      </c>
      <c r="I70" s="92">
        <v>60</v>
      </c>
      <c r="J70" s="92">
        <v>19</v>
      </c>
      <c r="K70" s="92">
        <v>0</v>
      </c>
      <c r="L70" s="92">
        <v>19</v>
      </c>
      <c r="M70" s="92">
        <f>D70+G70+J70</f>
        <v>79</v>
      </c>
      <c r="N70" s="92">
        <f t="shared" si="40"/>
        <v>0</v>
      </c>
      <c r="O70" s="92">
        <f t="shared" si="40"/>
        <v>79</v>
      </c>
      <c r="P70" s="151" t="s">
        <v>157</v>
      </c>
      <c r="Q70" s="211"/>
      <c r="R70" s="231"/>
    </row>
    <row r="71" spans="1:18" s="222" customFormat="1" ht="16.5" customHeight="1" x14ac:dyDescent="0.2">
      <c r="A71" s="90"/>
      <c r="B71" s="210"/>
      <c r="C71" s="97" t="s">
        <v>105</v>
      </c>
      <c r="D71" s="97">
        <f>SUM(D69:D70)</f>
        <v>1</v>
      </c>
      <c r="E71" s="97">
        <f t="shared" ref="E71:F71" si="41">SUM(E69:E70)</f>
        <v>0</v>
      </c>
      <c r="F71" s="97">
        <f t="shared" si="41"/>
        <v>1</v>
      </c>
      <c r="G71" s="97">
        <f>SUM(G69:G70)</f>
        <v>181</v>
      </c>
      <c r="H71" s="97">
        <f t="shared" ref="H71:I71" si="42">SUM(H69:H70)</f>
        <v>1</v>
      </c>
      <c r="I71" s="97">
        <f t="shared" si="42"/>
        <v>182</v>
      </c>
      <c r="J71" s="97">
        <f>SUM(J69:J70)</f>
        <v>335</v>
      </c>
      <c r="K71" s="97">
        <f t="shared" ref="K71:O71" si="43">SUM(K69:K70)</f>
        <v>0</v>
      </c>
      <c r="L71" s="97">
        <f t="shared" si="43"/>
        <v>335</v>
      </c>
      <c r="M71" s="97">
        <f t="shared" si="43"/>
        <v>517</v>
      </c>
      <c r="N71" s="97">
        <f t="shared" si="43"/>
        <v>1</v>
      </c>
      <c r="O71" s="97">
        <f t="shared" si="43"/>
        <v>518</v>
      </c>
      <c r="P71" s="98" t="s">
        <v>79</v>
      </c>
      <c r="Q71" s="211"/>
      <c r="R71" s="231"/>
    </row>
    <row r="72" spans="1:18" s="222" customFormat="1" ht="16.5" customHeight="1" x14ac:dyDescent="0.2">
      <c r="A72" s="90"/>
      <c r="B72" s="210" t="s">
        <v>105</v>
      </c>
      <c r="C72" s="92" t="s">
        <v>153</v>
      </c>
      <c r="D72" s="92">
        <f>D66+D69</f>
        <v>383</v>
      </c>
      <c r="E72" s="92">
        <f t="shared" ref="E72:O73" si="44">E66+E69</f>
        <v>0</v>
      </c>
      <c r="F72" s="92">
        <f t="shared" si="44"/>
        <v>383</v>
      </c>
      <c r="G72" s="92">
        <f t="shared" si="44"/>
        <v>562</v>
      </c>
      <c r="H72" s="92">
        <f t="shared" si="44"/>
        <v>18</v>
      </c>
      <c r="I72" s="92">
        <f t="shared" si="44"/>
        <v>580</v>
      </c>
      <c r="J72" s="92">
        <f t="shared" si="44"/>
        <v>1164</v>
      </c>
      <c r="K72" s="92">
        <f t="shared" si="44"/>
        <v>44</v>
      </c>
      <c r="L72" s="92">
        <f t="shared" si="44"/>
        <v>1208</v>
      </c>
      <c r="M72" s="92">
        <f>D72+G72+J72</f>
        <v>2109</v>
      </c>
      <c r="N72" s="92">
        <f>E72+H72+K72</f>
        <v>62</v>
      </c>
      <c r="O72" s="92">
        <f>F72+I72+L72</f>
        <v>2171</v>
      </c>
      <c r="P72" s="151" t="s">
        <v>154</v>
      </c>
      <c r="Q72" s="211" t="s">
        <v>79</v>
      </c>
      <c r="R72" s="231"/>
    </row>
    <row r="73" spans="1:18" s="222" customFormat="1" ht="16.5" customHeight="1" x14ac:dyDescent="0.2">
      <c r="A73" s="90"/>
      <c r="B73" s="210"/>
      <c r="C73" s="92" t="s">
        <v>156</v>
      </c>
      <c r="D73" s="92">
        <f>D67+D70</f>
        <v>1</v>
      </c>
      <c r="E73" s="92">
        <f t="shared" si="44"/>
        <v>1</v>
      </c>
      <c r="F73" s="92">
        <f t="shared" si="44"/>
        <v>2</v>
      </c>
      <c r="G73" s="92">
        <f t="shared" si="44"/>
        <v>107</v>
      </c>
      <c r="H73" s="92">
        <f t="shared" si="44"/>
        <v>6</v>
      </c>
      <c r="I73" s="92">
        <f t="shared" si="44"/>
        <v>113</v>
      </c>
      <c r="J73" s="92">
        <f t="shared" si="44"/>
        <v>70</v>
      </c>
      <c r="K73" s="92">
        <f t="shared" si="44"/>
        <v>4</v>
      </c>
      <c r="L73" s="92">
        <f t="shared" si="44"/>
        <v>74</v>
      </c>
      <c r="M73" s="92">
        <f>D73+G73+J73</f>
        <v>178</v>
      </c>
      <c r="N73" s="92">
        <f>E73+H73+K73</f>
        <v>11</v>
      </c>
      <c r="O73" s="92">
        <f t="shared" si="44"/>
        <v>189</v>
      </c>
      <c r="P73" s="151" t="s">
        <v>157</v>
      </c>
      <c r="Q73" s="211"/>
      <c r="R73" s="231"/>
    </row>
    <row r="74" spans="1:18" s="222" customFormat="1" ht="16.5" customHeight="1" thickBot="1" x14ac:dyDescent="0.25">
      <c r="A74" s="101"/>
      <c r="B74" s="213"/>
      <c r="C74" s="103" t="s">
        <v>105</v>
      </c>
      <c r="D74" s="103">
        <f>SUM(D72:D73)</f>
        <v>384</v>
      </c>
      <c r="E74" s="103">
        <f t="shared" ref="E74:N74" si="45">SUM(E72:E73)</f>
        <v>1</v>
      </c>
      <c r="F74" s="103">
        <f t="shared" si="45"/>
        <v>385</v>
      </c>
      <c r="G74" s="103">
        <f t="shared" si="45"/>
        <v>669</v>
      </c>
      <c r="H74" s="103">
        <f t="shared" si="45"/>
        <v>24</v>
      </c>
      <c r="I74" s="103">
        <f t="shared" si="45"/>
        <v>693</v>
      </c>
      <c r="J74" s="103">
        <f t="shared" si="45"/>
        <v>1234</v>
      </c>
      <c r="K74" s="103">
        <f t="shared" si="45"/>
        <v>48</v>
      </c>
      <c r="L74" s="103">
        <f t="shared" si="45"/>
        <v>1282</v>
      </c>
      <c r="M74" s="103">
        <f t="shared" si="45"/>
        <v>2287</v>
      </c>
      <c r="N74" s="103">
        <f t="shared" si="45"/>
        <v>73</v>
      </c>
      <c r="O74" s="103">
        <f>SUM(O72:O73)</f>
        <v>2360</v>
      </c>
      <c r="P74" s="104" t="s">
        <v>79</v>
      </c>
      <c r="Q74" s="214"/>
      <c r="R74" s="232"/>
    </row>
    <row r="75" spans="1:18" s="222" customFormat="1" ht="16.5" customHeight="1" x14ac:dyDescent="0.2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6"/>
      <c r="Q75" s="226"/>
      <c r="R75" s="226"/>
    </row>
    <row r="76" spans="1:18" s="222" customFormat="1" ht="16.5" customHeight="1" x14ac:dyDescent="0.2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6"/>
      <c r="Q76" s="226"/>
      <c r="R76" s="226"/>
    </row>
    <row r="77" spans="1:18" s="222" customFormat="1" ht="24.95" customHeight="1" x14ac:dyDescent="0.2">
      <c r="A77" s="63" t="s">
        <v>138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</row>
    <row r="78" spans="1:18" s="222" customFormat="1" ht="16.5" customHeight="1" x14ac:dyDescent="0.2">
      <c r="A78" s="157" t="s">
        <v>139</v>
      </c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</row>
    <row r="79" spans="1:18" s="222" customFormat="1" ht="16.5" customHeight="1" thickBot="1" x14ac:dyDescent="0.25">
      <c r="A79" s="188"/>
      <c r="B79" s="188"/>
      <c r="C79" s="188"/>
      <c r="D79" s="188"/>
      <c r="E79" s="189"/>
      <c r="F79" s="189"/>
      <c r="G79" s="189"/>
      <c r="H79" s="189"/>
      <c r="I79" s="189"/>
      <c r="J79" s="189"/>
      <c r="K79" s="189"/>
      <c r="L79" s="189"/>
      <c r="M79" s="189"/>
      <c r="N79" s="221"/>
      <c r="O79" s="190"/>
      <c r="P79" s="190"/>
      <c r="Q79" s="190"/>
      <c r="R79" s="190"/>
    </row>
    <row r="80" spans="1:18" s="222" customFormat="1" ht="24.75" customHeight="1" x14ac:dyDescent="0.2">
      <c r="A80" s="191" t="s">
        <v>25</v>
      </c>
      <c r="B80" s="71" t="s">
        <v>84</v>
      </c>
      <c r="C80" s="192" t="s">
        <v>140</v>
      </c>
      <c r="D80" s="71" t="s">
        <v>141</v>
      </c>
      <c r="E80" s="71"/>
      <c r="F80" s="71"/>
      <c r="G80" s="71" t="s">
        <v>142</v>
      </c>
      <c r="H80" s="71"/>
      <c r="I80" s="71"/>
      <c r="J80" s="71"/>
      <c r="K80" s="71"/>
      <c r="L80" s="71"/>
      <c r="M80" s="71" t="s">
        <v>143</v>
      </c>
      <c r="N80" s="71"/>
      <c r="O80" s="71"/>
      <c r="P80" s="193" t="s">
        <v>144</v>
      </c>
      <c r="Q80" s="193" t="s">
        <v>91</v>
      </c>
      <c r="R80" s="194" t="s">
        <v>32</v>
      </c>
    </row>
    <row r="81" spans="1:18" s="222" customFormat="1" ht="24.75" customHeight="1" x14ac:dyDescent="0.2">
      <c r="A81" s="195"/>
      <c r="B81" s="196"/>
      <c r="C81" s="197"/>
      <c r="D81" s="196"/>
      <c r="E81" s="196"/>
      <c r="F81" s="196"/>
      <c r="G81" s="196" t="s">
        <v>145</v>
      </c>
      <c r="H81" s="196"/>
      <c r="I81" s="196"/>
      <c r="J81" s="196" t="s">
        <v>146</v>
      </c>
      <c r="K81" s="196"/>
      <c r="L81" s="196"/>
      <c r="M81" s="196"/>
      <c r="N81" s="196"/>
      <c r="O81" s="196"/>
      <c r="P81" s="198"/>
      <c r="Q81" s="198"/>
      <c r="R81" s="199"/>
    </row>
    <row r="82" spans="1:18" s="222" customFormat="1" ht="24.75" customHeight="1" x14ac:dyDescent="0.2">
      <c r="A82" s="195"/>
      <c r="B82" s="196"/>
      <c r="C82" s="197"/>
      <c r="D82" s="196"/>
      <c r="E82" s="196"/>
      <c r="F82" s="196"/>
      <c r="G82" s="47" t="s">
        <v>147</v>
      </c>
      <c r="H82" s="47"/>
      <c r="I82" s="47"/>
      <c r="J82" s="47" t="s">
        <v>148</v>
      </c>
      <c r="K82" s="47"/>
      <c r="L82" s="47"/>
      <c r="M82" s="47" t="s">
        <v>79</v>
      </c>
      <c r="N82" s="47"/>
      <c r="O82" s="47"/>
      <c r="P82" s="198"/>
      <c r="Q82" s="198"/>
      <c r="R82" s="199"/>
    </row>
    <row r="83" spans="1:18" s="222" customFormat="1" ht="24.75" customHeight="1" x14ac:dyDescent="0.2">
      <c r="A83" s="195"/>
      <c r="B83" s="196"/>
      <c r="C83" s="197"/>
      <c r="D83" s="200" t="s">
        <v>149</v>
      </c>
      <c r="E83" s="200" t="s">
        <v>150</v>
      </c>
      <c r="F83" s="200" t="s">
        <v>78</v>
      </c>
      <c r="G83" s="200" t="s">
        <v>149</v>
      </c>
      <c r="H83" s="200" t="s">
        <v>150</v>
      </c>
      <c r="I83" s="200" t="s">
        <v>78</v>
      </c>
      <c r="J83" s="200" t="s">
        <v>149</v>
      </c>
      <c r="K83" s="200" t="s">
        <v>150</v>
      </c>
      <c r="L83" s="200" t="s">
        <v>78</v>
      </c>
      <c r="M83" s="200" t="s">
        <v>149</v>
      </c>
      <c r="N83" s="200" t="s">
        <v>150</v>
      </c>
      <c r="O83" s="200" t="s">
        <v>78</v>
      </c>
      <c r="P83" s="198"/>
      <c r="Q83" s="198"/>
      <c r="R83" s="199"/>
    </row>
    <row r="84" spans="1:18" s="222" customFormat="1" ht="24.75" customHeight="1" thickBot="1" x14ac:dyDescent="0.25">
      <c r="A84" s="201"/>
      <c r="B84" s="78"/>
      <c r="C84" s="202"/>
      <c r="D84" s="203" t="s">
        <v>151</v>
      </c>
      <c r="E84" s="203" t="s">
        <v>152</v>
      </c>
      <c r="F84" s="203" t="s">
        <v>79</v>
      </c>
      <c r="G84" s="203" t="s">
        <v>151</v>
      </c>
      <c r="H84" s="203" t="s">
        <v>152</v>
      </c>
      <c r="I84" s="203" t="s">
        <v>79</v>
      </c>
      <c r="J84" s="203" t="s">
        <v>151</v>
      </c>
      <c r="K84" s="203" t="s">
        <v>152</v>
      </c>
      <c r="L84" s="203" t="s">
        <v>79</v>
      </c>
      <c r="M84" s="203" t="s">
        <v>151</v>
      </c>
      <c r="N84" s="203" t="s">
        <v>152</v>
      </c>
      <c r="O84" s="203" t="s">
        <v>79</v>
      </c>
      <c r="P84" s="204"/>
      <c r="Q84" s="204"/>
      <c r="R84" s="205"/>
    </row>
    <row r="85" spans="1:18" s="222" customFormat="1" ht="18.600000000000001" customHeight="1" x14ac:dyDescent="0.2">
      <c r="A85" s="83" t="s">
        <v>58</v>
      </c>
      <c r="B85" s="206" t="s">
        <v>100</v>
      </c>
      <c r="C85" s="85" t="s">
        <v>153</v>
      </c>
      <c r="D85" s="85">
        <v>6</v>
      </c>
      <c r="E85" s="85">
        <v>0</v>
      </c>
      <c r="F85" s="85">
        <v>6</v>
      </c>
      <c r="G85" s="85">
        <v>5</v>
      </c>
      <c r="H85" s="85">
        <v>1</v>
      </c>
      <c r="I85" s="85">
        <v>6</v>
      </c>
      <c r="J85" s="85">
        <v>12</v>
      </c>
      <c r="K85" s="85">
        <v>0</v>
      </c>
      <c r="L85" s="85">
        <v>12</v>
      </c>
      <c r="M85" s="85">
        <f>D85+G85+J85</f>
        <v>23</v>
      </c>
      <c r="N85" s="85">
        <f>E85+H85+K85</f>
        <v>1</v>
      </c>
      <c r="O85" s="85">
        <f>SUM(M85:N85)</f>
        <v>24</v>
      </c>
      <c r="P85" s="207" t="s">
        <v>154</v>
      </c>
      <c r="Q85" s="208" t="s">
        <v>155</v>
      </c>
      <c r="R85" s="230" t="s">
        <v>59</v>
      </c>
    </row>
    <row r="86" spans="1:18" s="222" customFormat="1" ht="18.600000000000001" customHeight="1" x14ac:dyDescent="0.2">
      <c r="A86" s="90"/>
      <c r="B86" s="210"/>
      <c r="C86" s="92" t="s">
        <v>156</v>
      </c>
      <c r="D86" s="92">
        <v>0</v>
      </c>
      <c r="E86" s="92">
        <v>0</v>
      </c>
      <c r="F86" s="92">
        <v>0</v>
      </c>
      <c r="G86" s="92">
        <v>0</v>
      </c>
      <c r="H86" s="92">
        <v>1</v>
      </c>
      <c r="I86" s="92">
        <v>1</v>
      </c>
      <c r="J86" s="92">
        <v>2</v>
      </c>
      <c r="K86" s="92">
        <v>2</v>
      </c>
      <c r="L86" s="92">
        <v>4</v>
      </c>
      <c r="M86" s="92">
        <f>D86+G86+J86</f>
        <v>2</v>
      </c>
      <c r="N86" s="92">
        <f>E86+H86+K86</f>
        <v>3</v>
      </c>
      <c r="O86" s="92">
        <f>SUM(M86:N86)</f>
        <v>5</v>
      </c>
      <c r="P86" s="151" t="s">
        <v>157</v>
      </c>
      <c r="Q86" s="211"/>
      <c r="R86" s="231"/>
    </row>
    <row r="87" spans="1:18" s="222" customFormat="1" ht="18.600000000000001" customHeight="1" thickBot="1" x14ac:dyDescent="0.25">
      <c r="A87" s="101"/>
      <c r="B87" s="213"/>
      <c r="C87" s="103" t="s">
        <v>105</v>
      </c>
      <c r="D87" s="103">
        <f>SUM(D85:D86)</f>
        <v>6</v>
      </c>
      <c r="E87" s="103">
        <f t="shared" ref="E87:O87" si="46">SUM(E85:E86)</f>
        <v>0</v>
      </c>
      <c r="F87" s="103">
        <f t="shared" si="46"/>
        <v>6</v>
      </c>
      <c r="G87" s="103">
        <f t="shared" si="46"/>
        <v>5</v>
      </c>
      <c r="H87" s="103">
        <f t="shared" si="46"/>
        <v>2</v>
      </c>
      <c r="I87" s="103">
        <f t="shared" si="46"/>
        <v>7</v>
      </c>
      <c r="J87" s="103">
        <f t="shared" si="46"/>
        <v>14</v>
      </c>
      <c r="K87" s="103">
        <f t="shared" si="46"/>
        <v>2</v>
      </c>
      <c r="L87" s="103">
        <f t="shared" si="46"/>
        <v>16</v>
      </c>
      <c r="M87" s="103">
        <f t="shared" si="46"/>
        <v>25</v>
      </c>
      <c r="N87" s="103">
        <f t="shared" si="46"/>
        <v>4</v>
      </c>
      <c r="O87" s="103">
        <f t="shared" si="46"/>
        <v>29</v>
      </c>
      <c r="P87" s="104" t="s">
        <v>79</v>
      </c>
      <c r="Q87" s="214"/>
      <c r="R87" s="231"/>
    </row>
    <row r="88" spans="1:18" s="222" customFormat="1" ht="18.600000000000001" customHeight="1" x14ac:dyDescent="0.2">
      <c r="A88" s="83" t="s">
        <v>60</v>
      </c>
      <c r="B88" s="206" t="s">
        <v>100</v>
      </c>
      <c r="C88" s="85" t="s">
        <v>153</v>
      </c>
      <c r="D88" s="85">
        <v>476</v>
      </c>
      <c r="E88" s="85">
        <v>0</v>
      </c>
      <c r="F88" s="85">
        <v>476</v>
      </c>
      <c r="G88" s="85">
        <v>943</v>
      </c>
      <c r="H88" s="85">
        <v>10</v>
      </c>
      <c r="I88" s="85">
        <v>953</v>
      </c>
      <c r="J88" s="85">
        <v>793</v>
      </c>
      <c r="K88" s="85">
        <v>425</v>
      </c>
      <c r="L88" s="85">
        <v>1218</v>
      </c>
      <c r="M88" s="85">
        <f>D88+G88+J88</f>
        <v>2212</v>
      </c>
      <c r="N88" s="85">
        <f t="shared" ref="N88:O89" si="47">E88+H88+K88</f>
        <v>435</v>
      </c>
      <c r="O88" s="85">
        <f t="shared" si="47"/>
        <v>2647</v>
      </c>
      <c r="P88" s="207" t="s">
        <v>154</v>
      </c>
      <c r="Q88" s="208" t="s">
        <v>155</v>
      </c>
      <c r="R88" s="230" t="s">
        <v>61</v>
      </c>
    </row>
    <row r="89" spans="1:18" s="222" customFormat="1" ht="18.600000000000001" customHeight="1" x14ac:dyDescent="0.2">
      <c r="A89" s="90"/>
      <c r="B89" s="210"/>
      <c r="C89" s="92" t="s">
        <v>156</v>
      </c>
      <c r="D89" s="92">
        <v>4</v>
      </c>
      <c r="E89" s="92">
        <v>0</v>
      </c>
      <c r="F89" s="92">
        <v>4</v>
      </c>
      <c r="G89" s="92">
        <v>20</v>
      </c>
      <c r="H89" s="92">
        <v>18</v>
      </c>
      <c r="I89" s="92">
        <v>38</v>
      </c>
      <c r="J89" s="92">
        <v>53</v>
      </c>
      <c r="K89" s="92">
        <v>12</v>
      </c>
      <c r="L89" s="92">
        <v>65</v>
      </c>
      <c r="M89" s="92">
        <f>D89+G89+J89</f>
        <v>77</v>
      </c>
      <c r="N89" s="92">
        <f>E89+H89+K89</f>
        <v>30</v>
      </c>
      <c r="O89" s="92">
        <f t="shared" si="47"/>
        <v>107</v>
      </c>
      <c r="P89" s="151" t="s">
        <v>157</v>
      </c>
      <c r="Q89" s="211"/>
      <c r="R89" s="231"/>
    </row>
    <row r="90" spans="1:18" s="222" customFormat="1" ht="18.600000000000001" customHeight="1" thickBot="1" x14ac:dyDescent="0.25">
      <c r="A90" s="101"/>
      <c r="B90" s="213"/>
      <c r="C90" s="103" t="s">
        <v>105</v>
      </c>
      <c r="D90" s="103">
        <f>SUM(D88:D89)</f>
        <v>480</v>
      </c>
      <c r="E90" s="103">
        <f t="shared" ref="E90:O90" si="48">SUM(E88:E89)</f>
        <v>0</v>
      </c>
      <c r="F90" s="103">
        <f t="shared" si="48"/>
        <v>480</v>
      </c>
      <c r="G90" s="103">
        <f t="shared" si="48"/>
        <v>963</v>
      </c>
      <c r="H90" s="103">
        <f t="shared" si="48"/>
        <v>28</v>
      </c>
      <c r="I90" s="103">
        <f t="shared" si="48"/>
        <v>991</v>
      </c>
      <c r="J90" s="103">
        <f t="shared" si="48"/>
        <v>846</v>
      </c>
      <c r="K90" s="103">
        <f t="shared" si="48"/>
        <v>437</v>
      </c>
      <c r="L90" s="103">
        <f t="shared" si="48"/>
        <v>1283</v>
      </c>
      <c r="M90" s="103">
        <f t="shared" si="48"/>
        <v>2289</v>
      </c>
      <c r="N90" s="103">
        <f t="shared" si="48"/>
        <v>465</v>
      </c>
      <c r="O90" s="103">
        <f t="shared" si="48"/>
        <v>2754</v>
      </c>
      <c r="P90" s="104" t="s">
        <v>79</v>
      </c>
      <c r="Q90" s="214"/>
      <c r="R90" s="231"/>
    </row>
    <row r="91" spans="1:18" s="222" customFormat="1" ht="18.600000000000001" customHeight="1" x14ac:dyDescent="0.2">
      <c r="A91" s="83" t="s">
        <v>62</v>
      </c>
      <c r="B91" s="206" t="s">
        <v>100</v>
      </c>
      <c r="C91" s="85" t="s">
        <v>153</v>
      </c>
      <c r="D91" s="85">
        <v>14</v>
      </c>
      <c r="E91" s="85">
        <v>0</v>
      </c>
      <c r="F91" s="85">
        <v>14</v>
      </c>
      <c r="G91" s="85">
        <v>7</v>
      </c>
      <c r="H91" s="85">
        <v>0</v>
      </c>
      <c r="I91" s="85">
        <v>7</v>
      </c>
      <c r="J91" s="85">
        <v>7</v>
      </c>
      <c r="K91" s="85">
        <v>0</v>
      </c>
      <c r="L91" s="85">
        <v>7</v>
      </c>
      <c r="M91" s="85">
        <f>D91+G91+J91</f>
        <v>28</v>
      </c>
      <c r="N91" s="85">
        <f t="shared" ref="N91:O91" si="49">E91+H91+K91</f>
        <v>0</v>
      </c>
      <c r="O91" s="85">
        <f t="shared" si="49"/>
        <v>28</v>
      </c>
      <c r="P91" s="207" t="s">
        <v>154</v>
      </c>
      <c r="Q91" s="208" t="s">
        <v>155</v>
      </c>
      <c r="R91" s="230" t="s">
        <v>63</v>
      </c>
    </row>
    <row r="92" spans="1:18" s="222" customFormat="1" ht="18.600000000000001" customHeight="1" x14ac:dyDescent="0.2">
      <c r="A92" s="90"/>
      <c r="B92" s="210"/>
      <c r="C92" s="92" t="s">
        <v>156</v>
      </c>
      <c r="D92" s="92">
        <v>0</v>
      </c>
      <c r="E92" s="92">
        <v>0</v>
      </c>
      <c r="F92" s="92">
        <v>0</v>
      </c>
      <c r="G92" s="92">
        <v>0</v>
      </c>
      <c r="H92" s="92">
        <v>0</v>
      </c>
      <c r="I92" s="92">
        <v>0</v>
      </c>
      <c r="J92" s="92">
        <v>0</v>
      </c>
      <c r="K92" s="92">
        <v>0</v>
      </c>
      <c r="L92" s="92">
        <v>0</v>
      </c>
      <c r="M92" s="92">
        <v>0</v>
      </c>
      <c r="N92" s="92">
        <v>0</v>
      </c>
      <c r="O92" s="92">
        <v>0</v>
      </c>
      <c r="P92" s="151" t="s">
        <v>157</v>
      </c>
      <c r="Q92" s="211"/>
      <c r="R92" s="231"/>
    </row>
    <row r="93" spans="1:18" s="222" customFormat="1" ht="18.600000000000001" customHeight="1" thickBot="1" x14ac:dyDescent="0.25">
      <c r="A93" s="101"/>
      <c r="B93" s="213"/>
      <c r="C93" s="103" t="s">
        <v>105</v>
      </c>
      <c r="D93" s="103">
        <f>SUM(D91:D92)</f>
        <v>14</v>
      </c>
      <c r="E93" s="103">
        <f t="shared" ref="E93:O93" si="50">SUM(E91:E92)</f>
        <v>0</v>
      </c>
      <c r="F93" s="103">
        <f t="shared" si="50"/>
        <v>14</v>
      </c>
      <c r="G93" s="103">
        <f t="shared" si="50"/>
        <v>7</v>
      </c>
      <c r="H93" s="103">
        <f t="shared" si="50"/>
        <v>0</v>
      </c>
      <c r="I93" s="103">
        <f t="shared" si="50"/>
        <v>7</v>
      </c>
      <c r="J93" s="103">
        <f t="shared" si="50"/>
        <v>7</v>
      </c>
      <c r="K93" s="103">
        <f t="shared" si="50"/>
        <v>0</v>
      </c>
      <c r="L93" s="103">
        <f t="shared" si="50"/>
        <v>7</v>
      </c>
      <c r="M93" s="103">
        <f t="shared" si="50"/>
        <v>28</v>
      </c>
      <c r="N93" s="103">
        <f t="shared" si="50"/>
        <v>0</v>
      </c>
      <c r="O93" s="103">
        <f t="shared" si="50"/>
        <v>28</v>
      </c>
      <c r="P93" s="104" t="s">
        <v>79</v>
      </c>
      <c r="Q93" s="214"/>
      <c r="R93" s="231"/>
    </row>
    <row r="94" spans="1:18" s="222" customFormat="1" ht="18.600000000000001" customHeight="1" x14ac:dyDescent="0.2">
      <c r="A94" s="83" t="s">
        <v>64</v>
      </c>
      <c r="B94" s="206" t="s">
        <v>100</v>
      </c>
      <c r="C94" s="85" t="s">
        <v>153</v>
      </c>
      <c r="D94" s="85">
        <v>10</v>
      </c>
      <c r="E94" s="85">
        <v>0</v>
      </c>
      <c r="F94" s="85">
        <v>10</v>
      </c>
      <c r="G94" s="85">
        <v>4</v>
      </c>
      <c r="H94" s="85">
        <v>0</v>
      </c>
      <c r="I94" s="85">
        <v>4</v>
      </c>
      <c r="J94" s="85">
        <v>3</v>
      </c>
      <c r="K94" s="85">
        <v>2</v>
      </c>
      <c r="L94" s="85">
        <v>5</v>
      </c>
      <c r="M94" s="85">
        <f>D94+G94+J94</f>
        <v>17</v>
      </c>
      <c r="N94" s="85">
        <f t="shared" ref="N94:O95" si="51">E94+H94+K94</f>
        <v>2</v>
      </c>
      <c r="O94" s="85">
        <f t="shared" si="51"/>
        <v>19</v>
      </c>
      <c r="P94" s="207" t="s">
        <v>154</v>
      </c>
      <c r="Q94" s="208" t="s">
        <v>155</v>
      </c>
      <c r="R94" s="230" t="s">
        <v>65</v>
      </c>
    </row>
    <row r="95" spans="1:18" s="222" customFormat="1" ht="18.600000000000001" customHeight="1" x14ac:dyDescent="0.2">
      <c r="A95" s="90"/>
      <c r="B95" s="210"/>
      <c r="C95" s="92" t="s">
        <v>156</v>
      </c>
      <c r="D95" s="92">
        <v>0</v>
      </c>
      <c r="E95" s="92">
        <v>0</v>
      </c>
      <c r="F95" s="92">
        <v>0</v>
      </c>
      <c r="G95" s="92">
        <v>0</v>
      </c>
      <c r="H95" s="92">
        <v>0</v>
      </c>
      <c r="I95" s="92">
        <v>0</v>
      </c>
      <c r="J95" s="92">
        <v>1</v>
      </c>
      <c r="K95" s="92">
        <v>0</v>
      </c>
      <c r="L95" s="92">
        <v>1</v>
      </c>
      <c r="M95" s="92">
        <f>D95+G95+J95</f>
        <v>1</v>
      </c>
      <c r="N95" s="92">
        <f t="shared" si="51"/>
        <v>0</v>
      </c>
      <c r="O95" s="92">
        <f t="shared" si="51"/>
        <v>1</v>
      </c>
      <c r="P95" s="151" t="s">
        <v>157</v>
      </c>
      <c r="Q95" s="211"/>
      <c r="R95" s="231"/>
    </row>
    <row r="96" spans="1:18" s="222" customFormat="1" ht="18.600000000000001" customHeight="1" thickBot="1" x14ac:dyDescent="0.25">
      <c r="A96" s="101"/>
      <c r="B96" s="213"/>
      <c r="C96" s="103" t="s">
        <v>105</v>
      </c>
      <c r="D96" s="103">
        <f>SUM(D94:D95)</f>
        <v>10</v>
      </c>
      <c r="E96" s="103">
        <f t="shared" ref="E96:O96" si="52">SUM(E94:E95)</f>
        <v>0</v>
      </c>
      <c r="F96" s="103">
        <f t="shared" si="52"/>
        <v>10</v>
      </c>
      <c r="G96" s="103">
        <f t="shared" si="52"/>
        <v>4</v>
      </c>
      <c r="H96" s="103">
        <f t="shared" si="52"/>
        <v>0</v>
      </c>
      <c r="I96" s="103">
        <f t="shared" si="52"/>
        <v>4</v>
      </c>
      <c r="J96" s="103">
        <f t="shared" si="52"/>
        <v>4</v>
      </c>
      <c r="K96" s="103">
        <f t="shared" si="52"/>
        <v>2</v>
      </c>
      <c r="L96" s="103">
        <f t="shared" si="52"/>
        <v>6</v>
      </c>
      <c r="M96" s="103">
        <f t="shared" si="52"/>
        <v>18</v>
      </c>
      <c r="N96" s="103">
        <f t="shared" si="52"/>
        <v>2</v>
      </c>
      <c r="O96" s="103">
        <f t="shared" si="52"/>
        <v>20</v>
      </c>
      <c r="P96" s="104" t="s">
        <v>79</v>
      </c>
      <c r="Q96" s="214"/>
      <c r="R96" s="231"/>
    </row>
    <row r="97" spans="1:18" s="222" customFormat="1" ht="18.600000000000001" customHeight="1" x14ac:dyDescent="0.2">
      <c r="A97" s="107" t="s">
        <v>66</v>
      </c>
      <c r="B97" s="216" t="s">
        <v>100</v>
      </c>
      <c r="C97" s="109" t="s">
        <v>153</v>
      </c>
      <c r="D97" s="109">
        <v>241</v>
      </c>
      <c r="E97" s="109">
        <v>0</v>
      </c>
      <c r="F97" s="109">
        <v>241</v>
      </c>
      <c r="G97" s="109">
        <v>427</v>
      </c>
      <c r="H97" s="109">
        <v>4</v>
      </c>
      <c r="I97" s="109">
        <v>431</v>
      </c>
      <c r="J97" s="109">
        <v>868</v>
      </c>
      <c r="K97" s="109">
        <v>32</v>
      </c>
      <c r="L97" s="109">
        <v>900</v>
      </c>
      <c r="M97" s="109">
        <f>D97+G97+J97</f>
        <v>1536</v>
      </c>
      <c r="N97" s="109">
        <f>E97+H97+K97</f>
        <v>36</v>
      </c>
      <c r="O97" s="109">
        <f>SUM(M97:N97)</f>
        <v>1572</v>
      </c>
      <c r="P97" s="217" t="s">
        <v>154</v>
      </c>
      <c r="Q97" s="218" t="s">
        <v>155</v>
      </c>
      <c r="R97" s="230" t="s">
        <v>67</v>
      </c>
    </row>
    <row r="98" spans="1:18" s="222" customFormat="1" ht="18.600000000000001" customHeight="1" x14ac:dyDescent="0.2">
      <c r="A98" s="90"/>
      <c r="B98" s="210"/>
      <c r="C98" s="92" t="s">
        <v>156</v>
      </c>
      <c r="D98" s="92">
        <v>6</v>
      </c>
      <c r="E98" s="92">
        <v>0</v>
      </c>
      <c r="F98" s="92">
        <v>6</v>
      </c>
      <c r="G98" s="92">
        <v>10</v>
      </c>
      <c r="H98" s="92">
        <v>0</v>
      </c>
      <c r="I98" s="92">
        <v>10</v>
      </c>
      <c r="J98" s="92">
        <v>8</v>
      </c>
      <c r="K98" s="92">
        <v>0</v>
      </c>
      <c r="L98" s="92">
        <v>8</v>
      </c>
      <c r="M98" s="92">
        <f>D98+G98+J98</f>
        <v>24</v>
      </c>
      <c r="N98" s="92">
        <f>E98+H98+K98</f>
        <v>0</v>
      </c>
      <c r="O98" s="92">
        <f>SUM(M98:N98)</f>
        <v>24</v>
      </c>
      <c r="P98" s="151" t="s">
        <v>157</v>
      </c>
      <c r="Q98" s="211"/>
      <c r="R98" s="231"/>
    </row>
    <row r="99" spans="1:18" s="222" customFormat="1" ht="18.600000000000001" customHeight="1" thickBot="1" x14ac:dyDescent="0.25">
      <c r="A99" s="101"/>
      <c r="B99" s="213"/>
      <c r="C99" s="103" t="s">
        <v>105</v>
      </c>
      <c r="D99" s="103">
        <f>SUM(D97:D98)</f>
        <v>247</v>
      </c>
      <c r="E99" s="103">
        <f t="shared" ref="E99:O99" si="53">SUM(E97:E98)</f>
        <v>0</v>
      </c>
      <c r="F99" s="103">
        <f t="shared" si="53"/>
        <v>247</v>
      </c>
      <c r="G99" s="103">
        <f t="shared" si="53"/>
        <v>437</v>
      </c>
      <c r="H99" s="103">
        <f t="shared" si="53"/>
        <v>4</v>
      </c>
      <c r="I99" s="103">
        <f t="shared" si="53"/>
        <v>441</v>
      </c>
      <c r="J99" s="103">
        <f t="shared" si="53"/>
        <v>876</v>
      </c>
      <c r="K99" s="103">
        <f t="shared" si="53"/>
        <v>32</v>
      </c>
      <c r="L99" s="103">
        <f t="shared" si="53"/>
        <v>908</v>
      </c>
      <c r="M99" s="103">
        <f t="shared" si="53"/>
        <v>1560</v>
      </c>
      <c r="N99" s="103">
        <f t="shared" si="53"/>
        <v>36</v>
      </c>
      <c r="O99" s="103">
        <f t="shared" si="53"/>
        <v>1596</v>
      </c>
      <c r="P99" s="104" t="s">
        <v>79</v>
      </c>
      <c r="Q99" s="214"/>
      <c r="R99" s="232"/>
    </row>
    <row r="100" spans="1:18" s="222" customFormat="1" ht="18.600000000000001" customHeight="1" x14ac:dyDescent="0.2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6"/>
      <c r="Q100" s="226"/>
      <c r="R100" s="226"/>
    </row>
    <row r="101" spans="1:18" s="222" customFormat="1" ht="18.600000000000001" customHeight="1" x14ac:dyDescent="0.2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6"/>
      <c r="Q101" s="226"/>
      <c r="R101" s="226"/>
    </row>
    <row r="102" spans="1:18" s="222" customFormat="1" ht="18.600000000000001" customHeight="1" x14ac:dyDescent="0.2">
      <c r="A102" s="63" t="s">
        <v>138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</row>
    <row r="103" spans="1:18" s="222" customFormat="1" ht="18.600000000000001" customHeight="1" x14ac:dyDescent="0.2">
      <c r="A103" s="157" t="s">
        <v>139</v>
      </c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</row>
    <row r="104" spans="1:18" s="222" customFormat="1" ht="18.600000000000001" customHeight="1" thickBot="1" x14ac:dyDescent="0.25">
      <c r="A104" s="188"/>
      <c r="B104" s="188"/>
      <c r="C104" s="188"/>
      <c r="D104" s="188"/>
      <c r="E104" s="189"/>
      <c r="F104" s="189"/>
      <c r="G104" s="189"/>
      <c r="H104" s="189"/>
      <c r="I104" s="189"/>
      <c r="J104" s="189"/>
      <c r="K104" s="189"/>
      <c r="L104" s="189"/>
      <c r="M104" s="189"/>
      <c r="N104" s="221"/>
      <c r="O104" s="190"/>
      <c r="P104" s="190"/>
      <c r="Q104" s="190"/>
      <c r="R104" s="190"/>
    </row>
    <row r="105" spans="1:18" s="222" customFormat="1" ht="24" customHeight="1" x14ac:dyDescent="0.2">
      <c r="A105" s="191" t="s">
        <v>25</v>
      </c>
      <c r="B105" s="71" t="s">
        <v>84</v>
      </c>
      <c r="C105" s="192" t="s">
        <v>140</v>
      </c>
      <c r="D105" s="71" t="s">
        <v>141</v>
      </c>
      <c r="E105" s="71"/>
      <c r="F105" s="71"/>
      <c r="G105" s="71" t="s">
        <v>142</v>
      </c>
      <c r="H105" s="71"/>
      <c r="I105" s="71"/>
      <c r="J105" s="71"/>
      <c r="K105" s="71"/>
      <c r="L105" s="71"/>
      <c r="M105" s="71" t="s">
        <v>143</v>
      </c>
      <c r="N105" s="71"/>
      <c r="O105" s="71"/>
      <c r="P105" s="193" t="s">
        <v>144</v>
      </c>
      <c r="Q105" s="193" t="s">
        <v>91</v>
      </c>
      <c r="R105" s="194" t="s">
        <v>32</v>
      </c>
    </row>
    <row r="106" spans="1:18" s="222" customFormat="1" ht="24" customHeight="1" x14ac:dyDescent="0.2">
      <c r="A106" s="195"/>
      <c r="B106" s="196"/>
      <c r="C106" s="197"/>
      <c r="D106" s="196"/>
      <c r="E106" s="196"/>
      <c r="F106" s="196"/>
      <c r="G106" s="196" t="s">
        <v>145</v>
      </c>
      <c r="H106" s="196"/>
      <c r="I106" s="196"/>
      <c r="J106" s="196" t="s">
        <v>146</v>
      </c>
      <c r="K106" s="196"/>
      <c r="L106" s="196"/>
      <c r="M106" s="196"/>
      <c r="N106" s="196"/>
      <c r="O106" s="196"/>
      <c r="P106" s="198"/>
      <c r="Q106" s="198"/>
      <c r="R106" s="199"/>
    </row>
    <row r="107" spans="1:18" s="222" customFormat="1" ht="24" customHeight="1" x14ac:dyDescent="0.2">
      <c r="A107" s="195"/>
      <c r="B107" s="196"/>
      <c r="C107" s="197"/>
      <c r="D107" s="196"/>
      <c r="E107" s="196"/>
      <c r="F107" s="196"/>
      <c r="G107" s="47" t="s">
        <v>147</v>
      </c>
      <c r="H107" s="47"/>
      <c r="I107" s="47"/>
      <c r="J107" s="47" t="s">
        <v>148</v>
      </c>
      <c r="K107" s="47"/>
      <c r="L107" s="47"/>
      <c r="M107" s="47" t="s">
        <v>79</v>
      </c>
      <c r="N107" s="47"/>
      <c r="O107" s="47"/>
      <c r="P107" s="198"/>
      <c r="Q107" s="198"/>
      <c r="R107" s="199"/>
    </row>
    <row r="108" spans="1:18" s="222" customFormat="1" ht="26.25" customHeight="1" x14ac:dyDescent="0.2">
      <c r="A108" s="195"/>
      <c r="B108" s="196"/>
      <c r="C108" s="197"/>
      <c r="D108" s="200" t="s">
        <v>149</v>
      </c>
      <c r="E108" s="200" t="s">
        <v>150</v>
      </c>
      <c r="F108" s="200" t="s">
        <v>78</v>
      </c>
      <c r="G108" s="200" t="s">
        <v>149</v>
      </c>
      <c r="H108" s="200" t="s">
        <v>150</v>
      </c>
      <c r="I108" s="200" t="s">
        <v>78</v>
      </c>
      <c r="J108" s="200" t="s">
        <v>149</v>
      </c>
      <c r="K108" s="200" t="s">
        <v>150</v>
      </c>
      <c r="L108" s="200" t="s">
        <v>78</v>
      </c>
      <c r="M108" s="200" t="s">
        <v>149</v>
      </c>
      <c r="N108" s="200" t="s">
        <v>150</v>
      </c>
      <c r="O108" s="200" t="s">
        <v>78</v>
      </c>
      <c r="P108" s="198"/>
      <c r="Q108" s="198"/>
      <c r="R108" s="199"/>
    </row>
    <row r="109" spans="1:18" s="222" customFormat="1" ht="26.25" customHeight="1" thickBot="1" x14ac:dyDescent="0.25">
      <c r="A109" s="201"/>
      <c r="B109" s="78"/>
      <c r="C109" s="202"/>
      <c r="D109" s="203" t="s">
        <v>151</v>
      </c>
      <c r="E109" s="203" t="s">
        <v>152</v>
      </c>
      <c r="F109" s="203" t="s">
        <v>79</v>
      </c>
      <c r="G109" s="203" t="s">
        <v>151</v>
      </c>
      <c r="H109" s="203" t="s">
        <v>152</v>
      </c>
      <c r="I109" s="203" t="s">
        <v>79</v>
      </c>
      <c r="J109" s="203" t="s">
        <v>151</v>
      </c>
      <c r="K109" s="203" t="s">
        <v>152</v>
      </c>
      <c r="L109" s="203" t="s">
        <v>79</v>
      </c>
      <c r="M109" s="203" t="s">
        <v>151</v>
      </c>
      <c r="N109" s="203" t="s">
        <v>152</v>
      </c>
      <c r="O109" s="203" t="s">
        <v>79</v>
      </c>
      <c r="P109" s="204"/>
      <c r="Q109" s="204"/>
      <c r="R109" s="205"/>
    </row>
    <row r="110" spans="1:18" s="222" customFormat="1" ht="18.600000000000001" customHeight="1" x14ac:dyDescent="0.2">
      <c r="A110" s="83" t="s">
        <v>68</v>
      </c>
      <c r="B110" s="206" t="s">
        <v>100</v>
      </c>
      <c r="C110" s="85" t="s">
        <v>153</v>
      </c>
      <c r="D110" s="85">
        <v>6</v>
      </c>
      <c r="E110" s="85">
        <v>0</v>
      </c>
      <c r="F110" s="85">
        <v>6</v>
      </c>
      <c r="G110" s="85">
        <v>5</v>
      </c>
      <c r="H110" s="85">
        <v>0</v>
      </c>
      <c r="I110" s="85">
        <v>5</v>
      </c>
      <c r="J110" s="85">
        <v>7</v>
      </c>
      <c r="K110" s="85">
        <v>0</v>
      </c>
      <c r="L110" s="85">
        <v>7</v>
      </c>
      <c r="M110" s="85">
        <f>D110+G110+J110</f>
        <v>18</v>
      </c>
      <c r="N110" s="85">
        <f>E110+H110+K110</f>
        <v>0</v>
      </c>
      <c r="O110" s="85">
        <f>SUM(M110:N110)</f>
        <v>18</v>
      </c>
      <c r="P110" s="207" t="s">
        <v>154</v>
      </c>
      <c r="Q110" s="208" t="s">
        <v>155</v>
      </c>
      <c r="R110" s="223" t="s">
        <v>69</v>
      </c>
    </row>
    <row r="111" spans="1:18" s="222" customFormat="1" ht="18.600000000000001" customHeight="1" x14ac:dyDescent="0.2">
      <c r="A111" s="90"/>
      <c r="B111" s="210"/>
      <c r="C111" s="92" t="s">
        <v>156</v>
      </c>
      <c r="D111" s="92">
        <v>0</v>
      </c>
      <c r="E111" s="92">
        <v>0</v>
      </c>
      <c r="F111" s="92">
        <v>0</v>
      </c>
      <c r="G111" s="92">
        <v>0</v>
      </c>
      <c r="H111" s="92">
        <v>0</v>
      </c>
      <c r="I111" s="92">
        <v>0</v>
      </c>
      <c r="J111" s="92">
        <v>3</v>
      </c>
      <c r="K111" s="92">
        <v>0</v>
      </c>
      <c r="L111" s="92">
        <v>3</v>
      </c>
      <c r="M111" s="92">
        <f>D111+G111+J111</f>
        <v>3</v>
      </c>
      <c r="N111" s="92">
        <f t="shared" ref="N111:O111" si="54">E111+H111+K111</f>
        <v>0</v>
      </c>
      <c r="O111" s="92">
        <f t="shared" si="54"/>
        <v>3</v>
      </c>
      <c r="P111" s="151" t="s">
        <v>157</v>
      </c>
      <c r="Q111" s="211"/>
      <c r="R111" s="224"/>
    </row>
    <row r="112" spans="1:18" s="222" customFormat="1" ht="18.600000000000001" customHeight="1" thickBot="1" x14ac:dyDescent="0.25">
      <c r="A112" s="101"/>
      <c r="B112" s="213"/>
      <c r="C112" s="103" t="s">
        <v>105</v>
      </c>
      <c r="D112" s="103">
        <f>SUM(D110:D111)</f>
        <v>6</v>
      </c>
      <c r="E112" s="103">
        <f t="shared" ref="E112:O112" si="55">SUM(E110:E111)</f>
        <v>0</v>
      </c>
      <c r="F112" s="103">
        <f t="shared" si="55"/>
        <v>6</v>
      </c>
      <c r="G112" s="103">
        <f t="shared" si="55"/>
        <v>5</v>
      </c>
      <c r="H112" s="103">
        <f t="shared" si="55"/>
        <v>0</v>
      </c>
      <c r="I112" s="103">
        <f t="shared" si="55"/>
        <v>5</v>
      </c>
      <c r="J112" s="103">
        <f t="shared" si="55"/>
        <v>10</v>
      </c>
      <c r="K112" s="103">
        <f t="shared" si="55"/>
        <v>0</v>
      </c>
      <c r="L112" s="103">
        <f t="shared" si="55"/>
        <v>10</v>
      </c>
      <c r="M112" s="103">
        <f t="shared" si="55"/>
        <v>21</v>
      </c>
      <c r="N112" s="103">
        <f t="shared" si="55"/>
        <v>0</v>
      </c>
      <c r="O112" s="103">
        <f t="shared" si="55"/>
        <v>21</v>
      </c>
      <c r="P112" s="104" t="s">
        <v>79</v>
      </c>
      <c r="Q112" s="214"/>
      <c r="R112" s="225"/>
    </row>
    <row r="113" spans="1:18" s="222" customFormat="1" ht="18.600000000000001" customHeight="1" x14ac:dyDescent="0.2">
      <c r="A113" s="83" t="s">
        <v>70</v>
      </c>
      <c r="B113" s="206" t="s">
        <v>100</v>
      </c>
      <c r="C113" s="85" t="s">
        <v>153</v>
      </c>
      <c r="D113" s="85">
        <v>3</v>
      </c>
      <c r="E113" s="85">
        <v>0</v>
      </c>
      <c r="F113" s="85">
        <v>3</v>
      </c>
      <c r="G113" s="85">
        <v>6</v>
      </c>
      <c r="H113" s="85">
        <v>0</v>
      </c>
      <c r="I113" s="85">
        <v>6</v>
      </c>
      <c r="J113" s="85">
        <v>11</v>
      </c>
      <c r="K113" s="85">
        <v>0</v>
      </c>
      <c r="L113" s="85">
        <v>11</v>
      </c>
      <c r="M113" s="85">
        <f>D113+G113+J113</f>
        <v>20</v>
      </c>
      <c r="N113" s="85">
        <f t="shared" ref="N113:O113" si="56">E113+H113+K113</f>
        <v>0</v>
      </c>
      <c r="O113" s="85">
        <f t="shared" si="56"/>
        <v>20</v>
      </c>
      <c r="P113" s="207" t="s">
        <v>154</v>
      </c>
      <c r="Q113" s="208" t="s">
        <v>155</v>
      </c>
      <c r="R113" s="223" t="s">
        <v>71</v>
      </c>
    </row>
    <row r="114" spans="1:18" s="222" customFormat="1" ht="23.65" customHeight="1" x14ac:dyDescent="0.2">
      <c r="A114" s="90"/>
      <c r="B114" s="210"/>
      <c r="C114" s="92" t="s">
        <v>156</v>
      </c>
      <c r="D114" s="92">
        <v>0</v>
      </c>
      <c r="E114" s="92">
        <v>0</v>
      </c>
      <c r="F114" s="92">
        <v>0</v>
      </c>
      <c r="G114" s="92">
        <v>0</v>
      </c>
      <c r="H114" s="92">
        <v>0</v>
      </c>
      <c r="I114" s="92">
        <v>0</v>
      </c>
      <c r="J114" s="92">
        <v>0</v>
      </c>
      <c r="K114" s="92">
        <v>0</v>
      </c>
      <c r="L114" s="92">
        <v>0</v>
      </c>
      <c r="M114" s="92">
        <v>0</v>
      </c>
      <c r="N114" s="92">
        <v>0</v>
      </c>
      <c r="O114" s="92">
        <v>0</v>
      </c>
      <c r="P114" s="151" t="s">
        <v>157</v>
      </c>
      <c r="Q114" s="211"/>
      <c r="R114" s="224"/>
    </row>
    <row r="115" spans="1:18" s="222" customFormat="1" ht="18" customHeight="1" thickBot="1" x14ac:dyDescent="0.25">
      <c r="A115" s="101"/>
      <c r="B115" s="213"/>
      <c r="C115" s="103" t="s">
        <v>105</v>
      </c>
      <c r="D115" s="103">
        <f>SUM(D113:D114)</f>
        <v>3</v>
      </c>
      <c r="E115" s="103">
        <f t="shared" ref="E115:O115" si="57">SUM(E113:E114)</f>
        <v>0</v>
      </c>
      <c r="F115" s="103">
        <f t="shared" si="57"/>
        <v>3</v>
      </c>
      <c r="G115" s="103">
        <f t="shared" si="57"/>
        <v>6</v>
      </c>
      <c r="H115" s="103">
        <f t="shared" si="57"/>
        <v>0</v>
      </c>
      <c r="I115" s="103">
        <f t="shared" si="57"/>
        <v>6</v>
      </c>
      <c r="J115" s="103">
        <f t="shared" si="57"/>
        <v>11</v>
      </c>
      <c r="K115" s="103">
        <f t="shared" si="57"/>
        <v>0</v>
      </c>
      <c r="L115" s="103">
        <f t="shared" si="57"/>
        <v>11</v>
      </c>
      <c r="M115" s="103">
        <f t="shared" si="57"/>
        <v>20</v>
      </c>
      <c r="N115" s="103">
        <f t="shared" si="57"/>
        <v>0</v>
      </c>
      <c r="O115" s="103">
        <f t="shared" si="57"/>
        <v>20</v>
      </c>
      <c r="P115" s="104" t="s">
        <v>79</v>
      </c>
      <c r="Q115" s="214"/>
      <c r="R115" s="225"/>
    </row>
    <row r="116" spans="1:18" s="222" customFormat="1" ht="18.600000000000001" customHeight="1" x14ac:dyDescent="0.2">
      <c r="A116" s="83" t="s">
        <v>72</v>
      </c>
      <c r="B116" s="206" t="s">
        <v>100</v>
      </c>
      <c r="C116" s="85" t="s">
        <v>153</v>
      </c>
      <c r="D116" s="85">
        <v>15</v>
      </c>
      <c r="E116" s="85">
        <v>0</v>
      </c>
      <c r="F116" s="85">
        <v>15</v>
      </c>
      <c r="G116" s="85">
        <v>20</v>
      </c>
      <c r="H116" s="85">
        <v>1</v>
      </c>
      <c r="I116" s="85">
        <v>21</v>
      </c>
      <c r="J116" s="85">
        <v>14</v>
      </c>
      <c r="K116" s="85">
        <v>7</v>
      </c>
      <c r="L116" s="85">
        <v>21</v>
      </c>
      <c r="M116" s="85">
        <f>D116+G116+J116</f>
        <v>49</v>
      </c>
      <c r="N116" s="85">
        <f>E116+H116+K116</f>
        <v>8</v>
      </c>
      <c r="O116" s="85">
        <f>SUM(M116:N116)</f>
        <v>57</v>
      </c>
      <c r="P116" s="207" t="s">
        <v>154</v>
      </c>
      <c r="Q116" s="208" t="s">
        <v>155</v>
      </c>
      <c r="R116" s="223" t="s">
        <v>73</v>
      </c>
    </row>
    <row r="117" spans="1:18" s="222" customFormat="1" ht="18.600000000000001" customHeight="1" x14ac:dyDescent="0.2">
      <c r="A117" s="90"/>
      <c r="B117" s="210"/>
      <c r="C117" s="92" t="s">
        <v>156</v>
      </c>
      <c r="D117" s="92">
        <v>0</v>
      </c>
      <c r="E117" s="92">
        <v>0</v>
      </c>
      <c r="F117" s="92">
        <v>0</v>
      </c>
      <c r="G117" s="92">
        <v>3</v>
      </c>
      <c r="H117" s="92">
        <v>1</v>
      </c>
      <c r="I117" s="92">
        <v>4</v>
      </c>
      <c r="J117" s="92">
        <v>6</v>
      </c>
      <c r="K117" s="92">
        <v>1</v>
      </c>
      <c r="L117" s="92">
        <v>7</v>
      </c>
      <c r="M117" s="92">
        <f>D117+G117+J117</f>
        <v>9</v>
      </c>
      <c r="N117" s="92">
        <f>E117+H117+K117</f>
        <v>2</v>
      </c>
      <c r="O117" s="92">
        <f>SUM(M117:N117)</f>
        <v>11</v>
      </c>
      <c r="P117" s="151" t="s">
        <v>157</v>
      </c>
      <c r="Q117" s="211"/>
      <c r="R117" s="224"/>
    </row>
    <row r="118" spans="1:18" s="222" customFormat="1" ht="18.600000000000001" customHeight="1" thickBot="1" x14ac:dyDescent="0.25">
      <c r="A118" s="101"/>
      <c r="B118" s="213"/>
      <c r="C118" s="103" t="s">
        <v>105</v>
      </c>
      <c r="D118" s="103">
        <f>SUM(D116:D117)</f>
        <v>15</v>
      </c>
      <c r="E118" s="103">
        <f t="shared" ref="E118:O118" si="58">SUM(E116:E117)</f>
        <v>0</v>
      </c>
      <c r="F118" s="103">
        <f t="shared" si="58"/>
        <v>15</v>
      </c>
      <c r="G118" s="103">
        <f t="shared" si="58"/>
        <v>23</v>
      </c>
      <c r="H118" s="103">
        <f t="shared" si="58"/>
        <v>2</v>
      </c>
      <c r="I118" s="103">
        <f t="shared" si="58"/>
        <v>25</v>
      </c>
      <c r="J118" s="103">
        <f t="shared" si="58"/>
        <v>20</v>
      </c>
      <c r="K118" s="103">
        <f t="shared" si="58"/>
        <v>8</v>
      </c>
      <c r="L118" s="103">
        <f t="shared" si="58"/>
        <v>28</v>
      </c>
      <c r="M118" s="103">
        <f>SUM(M116:M117)</f>
        <v>58</v>
      </c>
      <c r="N118" s="103">
        <f>SUM(N116:N117)</f>
        <v>10</v>
      </c>
      <c r="O118" s="103">
        <f t="shared" si="58"/>
        <v>68</v>
      </c>
      <c r="P118" s="104" t="s">
        <v>79</v>
      </c>
      <c r="Q118" s="214"/>
      <c r="R118" s="225"/>
    </row>
    <row r="119" spans="1:18" s="222" customFormat="1" ht="18.600000000000001" customHeight="1" x14ac:dyDescent="0.2">
      <c r="A119" s="83" t="s">
        <v>74</v>
      </c>
      <c r="B119" s="206" t="s">
        <v>100</v>
      </c>
      <c r="C119" s="85" t="s">
        <v>153</v>
      </c>
      <c r="D119" s="85">
        <v>11</v>
      </c>
      <c r="E119" s="85">
        <v>0</v>
      </c>
      <c r="F119" s="85">
        <f>SUM(D119:E119)</f>
        <v>11</v>
      </c>
      <c r="G119" s="85">
        <v>5</v>
      </c>
      <c r="H119" s="85">
        <v>0</v>
      </c>
      <c r="I119" s="85">
        <v>5</v>
      </c>
      <c r="J119" s="85">
        <v>9</v>
      </c>
      <c r="K119" s="85">
        <v>0</v>
      </c>
      <c r="L119" s="85">
        <v>9</v>
      </c>
      <c r="M119" s="85">
        <f>D119+G119+J119</f>
        <v>25</v>
      </c>
      <c r="N119" s="85">
        <f>E119+H119+K119</f>
        <v>0</v>
      </c>
      <c r="O119" s="85">
        <f>SUM(M119:N119)</f>
        <v>25</v>
      </c>
      <c r="P119" s="207" t="s">
        <v>154</v>
      </c>
      <c r="Q119" s="208" t="s">
        <v>155</v>
      </c>
      <c r="R119" s="223" t="s">
        <v>75</v>
      </c>
    </row>
    <row r="120" spans="1:18" s="222" customFormat="1" ht="18.600000000000001" customHeight="1" x14ac:dyDescent="0.2">
      <c r="A120" s="90"/>
      <c r="B120" s="210"/>
      <c r="C120" s="92" t="s">
        <v>156</v>
      </c>
      <c r="D120" s="92">
        <v>0</v>
      </c>
      <c r="E120" s="92">
        <v>0</v>
      </c>
      <c r="F120" s="92">
        <v>0</v>
      </c>
      <c r="G120" s="92">
        <v>1</v>
      </c>
      <c r="H120" s="92">
        <v>0</v>
      </c>
      <c r="I120" s="92">
        <v>1</v>
      </c>
      <c r="J120" s="92">
        <v>0</v>
      </c>
      <c r="K120" s="92">
        <v>0</v>
      </c>
      <c r="L120" s="92">
        <v>0</v>
      </c>
      <c r="M120" s="92">
        <f>D120+G120+J120</f>
        <v>1</v>
      </c>
      <c r="N120" s="92">
        <f t="shared" ref="N120:O120" si="59">E120+H120+K120</f>
        <v>0</v>
      </c>
      <c r="O120" s="92">
        <f t="shared" si="59"/>
        <v>1</v>
      </c>
      <c r="P120" s="151" t="s">
        <v>157</v>
      </c>
      <c r="Q120" s="211"/>
      <c r="R120" s="224"/>
    </row>
    <row r="121" spans="1:18" s="222" customFormat="1" ht="18.600000000000001" customHeight="1" thickBot="1" x14ac:dyDescent="0.25">
      <c r="A121" s="101"/>
      <c r="B121" s="213"/>
      <c r="C121" s="103" t="s">
        <v>105</v>
      </c>
      <c r="D121" s="103">
        <f>SUM(D119:D120)</f>
        <v>11</v>
      </c>
      <c r="E121" s="103">
        <f t="shared" ref="E121:O121" si="60">SUM(E119:E120)</f>
        <v>0</v>
      </c>
      <c r="F121" s="103">
        <f t="shared" si="60"/>
        <v>11</v>
      </c>
      <c r="G121" s="103">
        <f t="shared" si="60"/>
        <v>6</v>
      </c>
      <c r="H121" s="103">
        <f t="shared" si="60"/>
        <v>0</v>
      </c>
      <c r="I121" s="103">
        <f t="shared" si="60"/>
        <v>6</v>
      </c>
      <c r="J121" s="103">
        <f t="shared" si="60"/>
        <v>9</v>
      </c>
      <c r="K121" s="103">
        <f t="shared" si="60"/>
        <v>0</v>
      </c>
      <c r="L121" s="103">
        <f t="shared" si="60"/>
        <v>9</v>
      </c>
      <c r="M121" s="103">
        <f t="shared" si="60"/>
        <v>26</v>
      </c>
      <c r="N121" s="103">
        <f t="shared" si="60"/>
        <v>0</v>
      </c>
      <c r="O121" s="103">
        <f t="shared" si="60"/>
        <v>26</v>
      </c>
      <c r="P121" s="104" t="s">
        <v>79</v>
      </c>
      <c r="Q121" s="214"/>
      <c r="R121" s="225"/>
    </row>
    <row r="122" spans="1:18" s="222" customFormat="1" ht="18.600000000000001" customHeight="1" x14ac:dyDescent="0.2">
      <c r="A122" s="107" t="s">
        <v>76</v>
      </c>
      <c r="B122" s="216" t="s">
        <v>100</v>
      </c>
      <c r="C122" s="109" t="s">
        <v>153</v>
      </c>
      <c r="D122" s="109">
        <v>51</v>
      </c>
      <c r="E122" s="109">
        <v>0</v>
      </c>
      <c r="F122" s="109">
        <v>51</v>
      </c>
      <c r="G122" s="109">
        <v>129</v>
      </c>
      <c r="H122" s="109">
        <v>25</v>
      </c>
      <c r="I122" s="109">
        <v>154</v>
      </c>
      <c r="J122" s="109">
        <v>415</v>
      </c>
      <c r="K122" s="109">
        <v>96</v>
      </c>
      <c r="L122" s="109">
        <v>511</v>
      </c>
      <c r="M122" s="109">
        <f>D122+G122+J122</f>
        <v>595</v>
      </c>
      <c r="N122" s="109">
        <f>E122+H122+K122</f>
        <v>121</v>
      </c>
      <c r="O122" s="109">
        <f>SUM(M122:N122)</f>
        <v>716</v>
      </c>
      <c r="P122" s="217" t="s">
        <v>154</v>
      </c>
      <c r="Q122" s="218" t="s">
        <v>155</v>
      </c>
      <c r="R122" s="223" t="s">
        <v>77</v>
      </c>
    </row>
    <row r="123" spans="1:18" s="222" customFormat="1" ht="18.600000000000001" customHeight="1" x14ac:dyDescent="0.2">
      <c r="A123" s="90"/>
      <c r="B123" s="210"/>
      <c r="C123" s="92" t="s">
        <v>156</v>
      </c>
      <c r="D123" s="92">
        <v>1</v>
      </c>
      <c r="E123" s="92">
        <v>0</v>
      </c>
      <c r="F123" s="92">
        <v>1</v>
      </c>
      <c r="G123" s="92">
        <v>27</v>
      </c>
      <c r="H123" s="92">
        <v>8</v>
      </c>
      <c r="I123" s="92">
        <v>35</v>
      </c>
      <c r="J123" s="92">
        <v>20</v>
      </c>
      <c r="K123" s="92">
        <v>9</v>
      </c>
      <c r="L123" s="92">
        <f>SUM(J123:K123)</f>
        <v>29</v>
      </c>
      <c r="M123" s="92">
        <f>D123+G123+J123</f>
        <v>48</v>
      </c>
      <c r="N123" s="92">
        <f>E123+H123+K123</f>
        <v>17</v>
      </c>
      <c r="O123" s="92">
        <f>SUM(M123:N123)</f>
        <v>65</v>
      </c>
      <c r="P123" s="151" t="s">
        <v>157</v>
      </c>
      <c r="Q123" s="211"/>
      <c r="R123" s="224"/>
    </row>
    <row r="124" spans="1:18" s="222" customFormat="1" ht="18.600000000000001" customHeight="1" thickBot="1" x14ac:dyDescent="0.25">
      <c r="A124" s="101"/>
      <c r="B124" s="213"/>
      <c r="C124" s="103" t="s">
        <v>105</v>
      </c>
      <c r="D124" s="103">
        <f>SUM(D122:D123)</f>
        <v>52</v>
      </c>
      <c r="E124" s="103">
        <f t="shared" ref="E124:N124" si="61">SUM(E122:E123)</f>
        <v>0</v>
      </c>
      <c r="F124" s="103">
        <f t="shared" si="61"/>
        <v>52</v>
      </c>
      <c r="G124" s="103">
        <f t="shared" si="61"/>
        <v>156</v>
      </c>
      <c r="H124" s="103">
        <f t="shared" si="61"/>
        <v>33</v>
      </c>
      <c r="I124" s="103">
        <f t="shared" si="61"/>
        <v>189</v>
      </c>
      <c r="J124" s="103">
        <f t="shared" si="61"/>
        <v>435</v>
      </c>
      <c r="K124" s="103">
        <f t="shared" si="61"/>
        <v>105</v>
      </c>
      <c r="L124" s="103">
        <f t="shared" si="61"/>
        <v>540</v>
      </c>
      <c r="M124" s="103">
        <f t="shared" si="61"/>
        <v>643</v>
      </c>
      <c r="N124" s="103">
        <f t="shared" si="61"/>
        <v>138</v>
      </c>
      <c r="O124" s="103">
        <f>SUM(O122:O123)</f>
        <v>781</v>
      </c>
      <c r="P124" s="104" t="s">
        <v>79</v>
      </c>
      <c r="Q124" s="214"/>
      <c r="R124" s="225"/>
    </row>
    <row r="125" spans="1:18" s="222" customFormat="1" ht="18.600000000000001" customHeight="1" x14ac:dyDescent="0.2">
      <c r="A125" s="221"/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6"/>
      <c r="Q125" s="226"/>
      <c r="R125" s="226"/>
    </row>
    <row r="126" spans="1:18" s="222" customFormat="1" ht="18.600000000000001" customHeight="1" x14ac:dyDescent="0.2">
      <c r="A126" s="221"/>
      <c r="B126" s="221"/>
      <c r="C126" s="221"/>
      <c r="D126" s="221"/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6"/>
      <c r="Q126" s="226"/>
      <c r="R126" s="226"/>
    </row>
    <row r="127" spans="1:18" s="222" customFormat="1" ht="18.600000000000001" customHeight="1" x14ac:dyDescent="0.2">
      <c r="A127" s="63" t="s">
        <v>138</v>
      </c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</row>
    <row r="128" spans="1:18" s="222" customFormat="1" ht="18.600000000000001" customHeight="1" x14ac:dyDescent="0.2">
      <c r="A128" s="157" t="s">
        <v>139</v>
      </c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</row>
    <row r="129" spans="1:18" s="222" customFormat="1" ht="18.600000000000001" customHeight="1" thickBot="1" x14ac:dyDescent="0.25">
      <c r="A129" s="188"/>
      <c r="B129" s="188"/>
      <c r="C129" s="188"/>
      <c r="D129" s="188"/>
      <c r="E129" s="189"/>
      <c r="F129" s="189"/>
      <c r="G129" s="189"/>
      <c r="H129" s="189"/>
      <c r="I129" s="189"/>
      <c r="J129" s="189"/>
      <c r="K129" s="189"/>
      <c r="L129" s="189"/>
      <c r="M129" s="189"/>
      <c r="N129" s="221"/>
      <c r="O129" s="190"/>
      <c r="P129" s="190"/>
      <c r="Q129" s="190"/>
      <c r="R129" s="190"/>
    </row>
    <row r="130" spans="1:18" s="222" customFormat="1" ht="24" customHeight="1" x14ac:dyDescent="0.2">
      <c r="A130" s="191" t="s">
        <v>25</v>
      </c>
      <c r="B130" s="71" t="s">
        <v>84</v>
      </c>
      <c r="C130" s="192" t="s">
        <v>140</v>
      </c>
      <c r="D130" s="71" t="s">
        <v>141</v>
      </c>
      <c r="E130" s="71"/>
      <c r="F130" s="71"/>
      <c r="G130" s="71" t="s">
        <v>142</v>
      </c>
      <c r="H130" s="71"/>
      <c r="I130" s="71"/>
      <c r="J130" s="71"/>
      <c r="K130" s="71"/>
      <c r="L130" s="71"/>
      <c r="M130" s="71" t="s">
        <v>143</v>
      </c>
      <c r="N130" s="71"/>
      <c r="O130" s="71"/>
      <c r="P130" s="193" t="s">
        <v>144</v>
      </c>
      <c r="Q130" s="193" t="s">
        <v>91</v>
      </c>
      <c r="R130" s="194" t="s">
        <v>32</v>
      </c>
    </row>
    <row r="131" spans="1:18" s="222" customFormat="1" ht="24" customHeight="1" x14ac:dyDescent="0.2">
      <c r="A131" s="195"/>
      <c r="B131" s="196"/>
      <c r="C131" s="197"/>
      <c r="D131" s="196"/>
      <c r="E131" s="196"/>
      <c r="F131" s="196"/>
      <c r="G131" s="196" t="s">
        <v>145</v>
      </c>
      <c r="H131" s="196"/>
      <c r="I131" s="196"/>
      <c r="J131" s="196" t="s">
        <v>146</v>
      </c>
      <c r="K131" s="196"/>
      <c r="L131" s="196"/>
      <c r="M131" s="196"/>
      <c r="N131" s="196"/>
      <c r="O131" s="196"/>
      <c r="P131" s="198"/>
      <c r="Q131" s="198"/>
      <c r="R131" s="199"/>
    </row>
    <row r="132" spans="1:18" s="222" customFormat="1" ht="28.5" customHeight="1" x14ac:dyDescent="0.2">
      <c r="A132" s="195"/>
      <c r="B132" s="196"/>
      <c r="C132" s="197"/>
      <c r="D132" s="196"/>
      <c r="E132" s="196"/>
      <c r="F132" s="196"/>
      <c r="G132" s="47" t="s">
        <v>147</v>
      </c>
      <c r="H132" s="47"/>
      <c r="I132" s="47"/>
      <c r="J132" s="47" t="s">
        <v>148</v>
      </c>
      <c r="K132" s="47"/>
      <c r="L132" s="47"/>
      <c r="M132" s="47" t="s">
        <v>79</v>
      </c>
      <c r="N132" s="47"/>
      <c r="O132" s="47"/>
      <c r="P132" s="198"/>
      <c r="Q132" s="198"/>
      <c r="R132" s="199"/>
    </row>
    <row r="133" spans="1:18" s="222" customFormat="1" ht="27.75" customHeight="1" x14ac:dyDescent="0.2">
      <c r="A133" s="195"/>
      <c r="B133" s="196"/>
      <c r="C133" s="197"/>
      <c r="D133" s="200" t="s">
        <v>149</v>
      </c>
      <c r="E133" s="200" t="s">
        <v>150</v>
      </c>
      <c r="F133" s="200" t="s">
        <v>78</v>
      </c>
      <c r="G133" s="200" t="s">
        <v>149</v>
      </c>
      <c r="H133" s="200" t="s">
        <v>150</v>
      </c>
      <c r="I133" s="200" t="s">
        <v>78</v>
      </c>
      <c r="J133" s="200" t="s">
        <v>149</v>
      </c>
      <c r="K133" s="200" t="s">
        <v>150</v>
      </c>
      <c r="L133" s="200" t="s">
        <v>78</v>
      </c>
      <c r="M133" s="200" t="s">
        <v>149</v>
      </c>
      <c r="N133" s="200" t="s">
        <v>150</v>
      </c>
      <c r="O133" s="200" t="s">
        <v>78</v>
      </c>
      <c r="P133" s="198"/>
      <c r="Q133" s="198"/>
      <c r="R133" s="199"/>
    </row>
    <row r="134" spans="1:18" s="222" customFormat="1" ht="34.5" customHeight="1" thickBot="1" x14ac:dyDescent="0.25">
      <c r="A134" s="201"/>
      <c r="B134" s="78"/>
      <c r="C134" s="202"/>
      <c r="D134" s="203" t="s">
        <v>151</v>
      </c>
      <c r="E134" s="203" t="s">
        <v>152</v>
      </c>
      <c r="F134" s="203" t="s">
        <v>79</v>
      </c>
      <c r="G134" s="203" t="s">
        <v>151</v>
      </c>
      <c r="H134" s="203" t="s">
        <v>152</v>
      </c>
      <c r="I134" s="203" t="s">
        <v>79</v>
      </c>
      <c r="J134" s="203" t="s">
        <v>151</v>
      </c>
      <c r="K134" s="203" t="s">
        <v>152</v>
      </c>
      <c r="L134" s="203" t="s">
        <v>79</v>
      </c>
      <c r="M134" s="203" t="s">
        <v>151</v>
      </c>
      <c r="N134" s="203" t="s">
        <v>152</v>
      </c>
      <c r="O134" s="203" t="s">
        <v>79</v>
      </c>
      <c r="P134" s="204"/>
      <c r="Q134" s="204"/>
      <c r="R134" s="205"/>
    </row>
    <row r="135" spans="1:18" s="222" customFormat="1" ht="21" customHeight="1" x14ac:dyDescent="0.2">
      <c r="A135" s="83" t="s">
        <v>159</v>
      </c>
      <c r="B135" s="206" t="s">
        <v>100</v>
      </c>
      <c r="C135" s="85" t="s">
        <v>153</v>
      </c>
      <c r="D135" s="85">
        <f>D9+D18+D36+D39+D42+D45+D57+D66+D85+D88+D91+D94+D97+D110+D113+D116+D119+D122</f>
        <v>2130</v>
      </c>
      <c r="E135" s="85">
        <f>E9+E18+E36+E39+E42+E45+E57+E66+E85+E88+E91+E94+E97+E110+E113+E116+E119+E122</f>
        <v>2</v>
      </c>
      <c r="F135" s="85">
        <f>SUM(D135:E135)</f>
        <v>2132</v>
      </c>
      <c r="G135" s="85">
        <f t="shared" ref="G135:O136" si="62">G9+G18+G36+G39+G42+G45+G57+G66+G85+G88+G91+G94+G97+G110+G113+G116+G119+G122</f>
        <v>3390</v>
      </c>
      <c r="H135" s="85">
        <f t="shared" si="62"/>
        <v>283</v>
      </c>
      <c r="I135" s="85">
        <f t="shared" si="62"/>
        <v>3673</v>
      </c>
      <c r="J135" s="85">
        <f t="shared" si="62"/>
        <v>4717</v>
      </c>
      <c r="K135" s="85">
        <f t="shared" si="62"/>
        <v>1393</v>
      </c>
      <c r="L135" s="85">
        <f t="shared" si="62"/>
        <v>6110</v>
      </c>
      <c r="M135" s="85">
        <f t="shared" si="62"/>
        <v>10237</v>
      </c>
      <c r="N135" s="85">
        <f t="shared" si="62"/>
        <v>1678</v>
      </c>
      <c r="O135" s="85">
        <f t="shared" si="62"/>
        <v>11915</v>
      </c>
      <c r="P135" s="151" t="s">
        <v>154</v>
      </c>
      <c r="Q135" s="208" t="s">
        <v>155</v>
      </c>
      <c r="R135" s="233" t="s">
        <v>160</v>
      </c>
    </row>
    <row r="136" spans="1:18" s="222" customFormat="1" ht="21" customHeight="1" x14ac:dyDescent="0.2">
      <c r="A136" s="90"/>
      <c r="B136" s="210"/>
      <c r="C136" s="92" t="s">
        <v>156</v>
      </c>
      <c r="D136" s="109">
        <f>D10+D19+D37+D40+D43+D46+D58+D67+D86+D89+D92+D95+D98+D111+D114+D117+D120+D123</f>
        <v>34</v>
      </c>
      <c r="E136" s="109">
        <f>E10+E19+E37+E40+E43+E46+E58+E67+E86+E89+E92+E95+E98+E111+E114+E117+E120+E123</f>
        <v>1</v>
      </c>
      <c r="F136" s="109">
        <f>F10+F19+F37+F40+F43+F46+F58+F67+F86+F89+F92+F95+F98+F111+F114+F117+F120+F123</f>
        <v>35</v>
      </c>
      <c r="G136" s="109">
        <f t="shared" si="62"/>
        <v>303</v>
      </c>
      <c r="H136" s="109">
        <f t="shared" si="62"/>
        <v>76</v>
      </c>
      <c r="I136" s="109">
        <f t="shared" si="62"/>
        <v>379</v>
      </c>
      <c r="J136" s="109">
        <f t="shared" si="62"/>
        <v>373</v>
      </c>
      <c r="K136" s="109">
        <f t="shared" si="62"/>
        <v>151</v>
      </c>
      <c r="L136" s="109">
        <f t="shared" si="62"/>
        <v>524</v>
      </c>
      <c r="M136" s="109">
        <f t="shared" si="62"/>
        <v>710</v>
      </c>
      <c r="N136" s="109">
        <f t="shared" si="62"/>
        <v>228</v>
      </c>
      <c r="O136" s="109">
        <f t="shared" si="62"/>
        <v>938</v>
      </c>
      <c r="P136" s="151" t="s">
        <v>157</v>
      </c>
      <c r="Q136" s="211"/>
      <c r="R136" s="234"/>
    </row>
    <row r="137" spans="1:18" s="222" customFormat="1" ht="21" customHeight="1" thickBot="1" x14ac:dyDescent="0.25">
      <c r="A137" s="90"/>
      <c r="B137" s="213"/>
      <c r="C137" s="103" t="s">
        <v>105</v>
      </c>
      <c r="D137" s="103">
        <f>SUM(D135:D136)</f>
        <v>2164</v>
      </c>
      <c r="E137" s="103">
        <f t="shared" ref="E137:F137" si="63">SUM(E135:E136)</f>
        <v>3</v>
      </c>
      <c r="F137" s="103">
        <f t="shared" si="63"/>
        <v>2167</v>
      </c>
      <c r="G137" s="103">
        <f>SUM(G135:G136)</f>
        <v>3693</v>
      </c>
      <c r="H137" s="103">
        <f t="shared" ref="H137:I137" si="64">SUM(H135:H136)</f>
        <v>359</v>
      </c>
      <c r="I137" s="103">
        <f t="shared" si="64"/>
        <v>4052</v>
      </c>
      <c r="J137" s="103">
        <f>SUM(J135:J136)</f>
        <v>5090</v>
      </c>
      <c r="K137" s="103">
        <f t="shared" ref="K137:L137" si="65">SUM(K135:K136)</f>
        <v>1544</v>
      </c>
      <c r="L137" s="103">
        <f t="shared" si="65"/>
        <v>6634</v>
      </c>
      <c r="M137" s="103">
        <f>SUM(M135:M136)</f>
        <v>10947</v>
      </c>
      <c r="N137" s="103">
        <f t="shared" ref="N137:O137" si="66">SUM(N135:N136)</f>
        <v>1906</v>
      </c>
      <c r="O137" s="103">
        <f t="shared" si="66"/>
        <v>12853</v>
      </c>
      <c r="P137" s="104" t="s">
        <v>79</v>
      </c>
      <c r="Q137" s="214"/>
      <c r="R137" s="234"/>
    </row>
    <row r="138" spans="1:18" s="222" customFormat="1" ht="21" customHeight="1" x14ac:dyDescent="0.2">
      <c r="A138" s="90"/>
      <c r="B138" s="206" t="s">
        <v>114</v>
      </c>
      <c r="C138" s="85" t="s">
        <v>153</v>
      </c>
      <c r="D138" s="85">
        <f t="shared" ref="D138:L139" si="67">D60</f>
        <v>0</v>
      </c>
      <c r="E138" s="85">
        <f t="shared" si="67"/>
        <v>0</v>
      </c>
      <c r="F138" s="85">
        <f t="shared" si="67"/>
        <v>0</v>
      </c>
      <c r="G138" s="85">
        <f t="shared" si="67"/>
        <v>29</v>
      </c>
      <c r="H138" s="85">
        <f t="shared" si="67"/>
        <v>2</v>
      </c>
      <c r="I138" s="85">
        <f t="shared" si="67"/>
        <v>31</v>
      </c>
      <c r="J138" s="85">
        <f t="shared" si="67"/>
        <v>55</v>
      </c>
      <c r="K138" s="85">
        <f t="shared" si="67"/>
        <v>0</v>
      </c>
      <c r="L138" s="85">
        <f t="shared" si="67"/>
        <v>55</v>
      </c>
      <c r="M138" s="85">
        <f>D138+G138+J138</f>
        <v>84</v>
      </c>
      <c r="N138" s="85">
        <f t="shared" ref="N138:O138" si="68">E138+H138+K138</f>
        <v>2</v>
      </c>
      <c r="O138" s="85">
        <f t="shared" si="68"/>
        <v>86</v>
      </c>
      <c r="P138" s="207" t="s">
        <v>154</v>
      </c>
      <c r="Q138" s="208" t="s">
        <v>115</v>
      </c>
      <c r="R138" s="234"/>
    </row>
    <row r="139" spans="1:18" s="222" customFormat="1" ht="21" customHeight="1" x14ac:dyDescent="0.2">
      <c r="A139" s="90"/>
      <c r="B139" s="210"/>
      <c r="C139" s="92" t="s">
        <v>156</v>
      </c>
      <c r="D139" s="92">
        <f t="shared" si="67"/>
        <v>0</v>
      </c>
      <c r="E139" s="92">
        <f t="shared" si="67"/>
        <v>0</v>
      </c>
      <c r="F139" s="92">
        <f t="shared" si="67"/>
        <v>0</v>
      </c>
      <c r="G139" s="92">
        <f t="shared" si="67"/>
        <v>3</v>
      </c>
      <c r="H139" s="92">
        <f t="shared" si="67"/>
        <v>0</v>
      </c>
      <c r="I139" s="92">
        <f t="shared" si="67"/>
        <v>3</v>
      </c>
      <c r="J139" s="92">
        <f t="shared" si="67"/>
        <v>5</v>
      </c>
      <c r="K139" s="92">
        <f t="shared" si="67"/>
        <v>0</v>
      </c>
      <c r="L139" s="92">
        <f t="shared" si="67"/>
        <v>5</v>
      </c>
      <c r="M139" s="92">
        <f>M61</f>
        <v>8</v>
      </c>
      <c r="N139" s="92">
        <f>N61</f>
        <v>0</v>
      </c>
      <c r="O139" s="92">
        <f>O61</f>
        <v>8</v>
      </c>
      <c r="P139" s="151" t="s">
        <v>157</v>
      </c>
      <c r="Q139" s="211"/>
      <c r="R139" s="234"/>
    </row>
    <row r="140" spans="1:18" s="222" customFormat="1" ht="21" customHeight="1" thickBot="1" x14ac:dyDescent="0.25">
      <c r="A140" s="90"/>
      <c r="B140" s="213"/>
      <c r="C140" s="103" t="s">
        <v>105</v>
      </c>
      <c r="D140" s="103">
        <f>SUM(D138:D139)</f>
        <v>0</v>
      </c>
      <c r="E140" s="103">
        <f t="shared" ref="E140:O140" si="69">SUM(E138:E139)</f>
        <v>0</v>
      </c>
      <c r="F140" s="103">
        <f t="shared" si="69"/>
        <v>0</v>
      </c>
      <c r="G140" s="103">
        <f t="shared" si="69"/>
        <v>32</v>
      </c>
      <c r="H140" s="103">
        <f t="shared" si="69"/>
        <v>2</v>
      </c>
      <c r="I140" s="103">
        <f t="shared" si="69"/>
        <v>34</v>
      </c>
      <c r="J140" s="103">
        <f t="shared" si="69"/>
        <v>60</v>
      </c>
      <c r="K140" s="103">
        <f t="shared" si="69"/>
        <v>0</v>
      </c>
      <c r="L140" s="103">
        <f t="shared" si="69"/>
        <v>60</v>
      </c>
      <c r="M140" s="103">
        <f t="shared" si="69"/>
        <v>92</v>
      </c>
      <c r="N140" s="103">
        <f t="shared" si="69"/>
        <v>2</v>
      </c>
      <c r="O140" s="103">
        <f t="shared" si="69"/>
        <v>94</v>
      </c>
      <c r="P140" s="104" t="s">
        <v>79</v>
      </c>
      <c r="Q140" s="214"/>
      <c r="R140" s="234"/>
    </row>
    <row r="141" spans="1:18" s="222" customFormat="1" ht="21" customHeight="1" x14ac:dyDescent="0.2">
      <c r="A141" s="90"/>
      <c r="B141" s="206" t="s">
        <v>103</v>
      </c>
      <c r="C141" s="85" t="s">
        <v>153</v>
      </c>
      <c r="D141" s="85">
        <f t="shared" ref="D141:O142" si="70">D12+D21+D69</f>
        <v>1</v>
      </c>
      <c r="E141" s="85">
        <f t="shared" si="70"/>
        <v>0</v>
      </c>
      <c r="F141" s="85">
        <f t="shared" si="70"/>
        <v>1</v>
      </c>
      <c r="G141" s="85">
        <f t="shared" si="70"/>
        <v>137</v>
      </c>
      <c r="H141" s="85">
        <f t="shared" si="70"/>
        <v>1</v>
      </c>
      <c r="I141" s="85">
        <f t="shared" si="70"/>
        <v>138</v>
      </c>
      <c r="J141" s="85">
        <f t="shared" si="70"/>
        <v>377</v>
      </c>
      <c r="K141" s="85">
        <f t="shared" si="70"/>
        <v>0</v>
      </c>
      <c r="L141" s="85">
        <f t="shared" si="70"/>
        <v>377</v>
      </c>
      <c r="M141" s="85">
        <f t="shared" si="70"/>
        <v>515</v>
      </c>
      <c r="N141" s="85">
        <f t="shared" si="70"/>
        <v>1</v>
      </c>
      <c r="O141" s="85">
        <f t="shared" si="70"/>
        <v>516</v>
      </c>
      <c r="P141" s="207" t="s">
        <v>154</v>
      </c>
      <c r="Q141" s="208" t="s">
        <v>158</v>
      </c>
      <c r="R141" s="234"/>
    </row>
    <row r="142" spans="1:18" s="222" customFormat="1" ht="21" customHeight="1" x14ac:dyDescent="0.2">
      <c r="A142" s="90"/>
      <c r="B142" s="210"/>
      <c r="C142" s="92" t="s">
        <v>156</v>
      </c>
      <c r="D142" s="92">
        <f t="shared" si="70"/>
        <v>0</v>
      </c>
      <c r="E142" s="92">
        <f t="shared" si="70"/>
        <v>0</v>
      </c>
      <c r="F142" s="92">
        <f t="shared" si="70"/>
        <v>0</v>
      </c>
      <c r="G142" s="92">
        <f t="shared" si="70"/>
        <v>65</v>
      </c>
      <c r="H142" s="92">
        <f t="shared" si="70"/>
        <v>0</v>
      </c>
      <c r="I142" s="92">
        <f t="shared" si="70"/>
        <v>65</v>
      </c>
      <c r="J142" s="92">
        <f t="shared" si="70"/>
        <v>27</v>
      </c>
      <c r="K142" s="92">
        <f t="shared" si="70"/>
        <v>0</v>
      </c>
      <c r="L142" s="92">
        <f t="shared" si="70"/>
        <v>27</v>
      </c>
      <c r="M142" s="92">
        <f t="shared" si="70"/>
        <v>92</v>
      </c>
      <c r="N142" s="92">
        <f t="shared" si="70"/>
        <v>0</v>
      </c>
      <c r="O142" s="92">
        <f t="shared" si="70"/>
        <v>92</v>
      </c>
      <c r="P142" s="151" t="s">
        <v>157</v>
      </c>
      <c r="Q142" s="211"/>
      <c r="R142" s="234"/>
    </row>
    <row r="143" spans="1:18" s="222" customFormat="1" ht="21" customHeight="1" thickBot="1" x14ac:dyDescent="0.25">
      <c r="A143" s="90"/>
      <c r="B143" s="213"/>
      <c r="C143" s="103" t="s">
        <v>105</v>
      </c>
      <c r="D143" s="103">
        <f>SUM(D141:D142)</f>
        <v>1</v>
      </c>
      <c r="E143" s="103">
        <f t="shared" ref="E143:O143" si="71">SUM(E141:E142)</f>
        <v>0</v>
      </c>
      <c r="F143" s="103">
        <f t="shared" si="71"/>
        <v>1</v>
      </c>
      <c r="G143" s="103">
        <f t="shared" si="71"/>
        <v>202</v>
      </c>
      <c r="H143" s="103">
        <f t="shared" si="71"/>
        <v>1</v>
      </c>
      <c r="I143" s="103">
        <f t="shared" si="71"/>
        <v>203</v>
      </c>
      <c r="J143" s="103">
        <f t="shared" si="71"/>
        <v>404</v>
      </c>
      <c r="K143" s="103">
        <f t="shared" si="71"/>
        <v>0</v>
      </c>
      <c r="L143" s="103">
        <f t="shared" si="71"/>
        <v>404</v>
      </c>
      <c r="M143" s="103">
        <f t="shared" si="71"/>
        <v>607</v>
      </c>
      <c r="N143" s="103">
        <f t="shared" si="71"/>
        <v>1</v>
      </c>
      <c r="O143" s="103">
        <f t="shared" si="71"/>
        <v>608</v>
      </c>
      <c r="P143" s="104" t="s">
        <v>79</v>
      </c>
      <c r="Q143" s="214"/>
      <c r="R143" s="234"/>
    </row>
    <row r="144" spans="1:18" s="222" customFormat="1" ht="21" customHeight="1" x14ac:dyDescent="0.2">
      <c r="A144" s="90"/>
      <c r="B144" s="216" t="s">
        <v>105</v>
      </c>
      <c r="C144" s="109" t="s">
        <v>153</v>
      </c>
      <c r="D144" s="109">
        <f>D135+D138+D141</f>
        <v>2131</v>
      </c>
      <c r="E144" s="109">
        <f t="shared" ref="E144:L145" si="72">E135+E138+E141</f>
        <v>2</v>
      </c>
      <c r="F144" s="109">
        <f t="shared" si="72"/>
        <v>2133</v>
      </c>
      <c r="G144" s="109">
        <f t="shared" si="72"/>
        <v>3556</v>
      </c>
      <c r="H144" s="109">
        <f t="shared" si="72"/>
        <v>286</v>
      </c>
      <c r="I144" s="109">
        <f t="shared" si="72"/>
        <v>3842</v>
      </c>
      <c r="J144" s="109">
        <f t="shared" si="72"/>
        <v>5149</v>
      </c>
      <c r="K144" s="109">
        <f t="shared" si="72"/>
        <v>1393</v>
      </c>
      <c r="L144" s="109">
        <f t="shared" si="72"/>
        <v>6542</v>
      </c>
      <c r="M144" s="109">
        <f>D144+G144+J144</f>
        <v>10836</v>
      </c>
      <c r="N144" s="109">
        <f t="shared" ref="N144" si="73">E144+H144+K144</f>
        <v>1681</v>
      </c>
      <c r="O144" s="109">
        <f>SUM(M144:N144)</f>
        <v>12517</v>
      </c>
      <c r="P144" s="217" t="s">
        <v>154</v>
      </c>
      <c r="Q144" s="218" t="s">
        <v>79</v>
      </c>
      <c r="R144" s="234"/>
    </row>
    <row r="145" spans="1:18" s="222" customFormat="1" ht="21" customHeight="1" x14ac:dyDescent="0.2">
      <c r="A145" s="90"/>
      <c r="B145" s="210"/>
      <c r="C145" s="92" t="s">
        <v>156</v>
      </c>
      <c r="D145" s="92">
        <f>D136+D139+D142</f>
        <v>34</v>
      </c>
      <c r="E145" s="92">
        <f t="shared" si="72"/>
        <v>1</v>
      </c>
      <c r="F145" s="92">
        <f t="shared" si="72"/>
        <v>35</v>
      </c>
      <c r="G145" s="92">
        <f t="shared" si="72"/>
        <v>371</v>
      </c>
      <c r="H145" s="92">
        <f t="shared" si="72"/>
        <v>76</v>
      </c>
      <c r="I145" s="92">
        <f t="shared" si="72"/>
        <v>447</v>
      </c>
      <c r="J145" s="92">
        <f t="shared" si="72"/>
        <v>405</v>
      </c>
      <c r="K145" s="92">
        <f t="shared" si="72"/>
        <v>151</v>
      </c>
      <c r="L145" s="92">
        <f t="shared" si="72"/>
        <v>556</v>
      </c>
      <c r="M145" s="92">
        <f>D145+G145+J145</f>
        <v>810</v>
      </c>
      <c r="N145" s="92">
        <f>E145+H145+K145</f>
        <v>228</v>
      </c>
      <c r="O145" s="92">
        <f>SUM(M145:N145)</f>
        <v>1038</v>
      </c>
      <c r="P145" s="151" t="s">
        <v>157</v>
      </c>
      <c r="Q145" s="211"/>
      <c r="R145" s="234"/>
    </row>
    <row r="146" spans="1:18" s="222" customFormat="1" ht="21" customHeight="1" thickBot="1" x14ac:dyDescent="0.25">
      <c r="A146" s="101"/>
      <c r="B146" s="213"/>
      <c r="C146" s="153" t="s">
        <v>105</v>
      </c>
      <c r="D146" s="153">
        <f>SUM(D144:D145)</f>
        <v>2165</v>
      </c>
      <c r="E146" s="153">
        <f t="shared" ref="E146:L146" si="74">SUM(E144:E145)</f>
        <v>3</v>
      </c>
      <c r="F146" s="153">
        <f t="shared" si="74"/>
        <v>2168</v>
      </c>
      <c r="G146" s="153">
        <f t="shared" si="74"/>
        <v>3927</v>
      </c>
      <c r="H146" s="153">
        <f t="shared" si="74"/>
        <v>362</v>
      </c>
      <c r="I146" s="153">
        <f t="shared" si="74"/>
        <v>4289</v>
      </c>
      <c r="J146" s="153">
        <f t="shared" si="74"/>
        <v>5554</v>
      </c>
      <c r="K146" s="153">
        <f t="shared" si="74"/>
        <v>1544</v>
      </c>
      <c r="L146" s="153">
        <f t="shared" si="74"/>
        <v>7098</v>
      </c>
      <c r="M146" s="153">
        <f>SUM(M144:M145)</f>
        <v>11646</v>
      </c>
      <c r="N146" s="153">
        <f t="shared" ref="N146:O146" si="75">SUM(N144:N145)</f>
        <v>1909</v>
      </c>
      <c r="O146" s="153">
        <f t="shared" si="75"/>
        <v>13555</v>
      </c>
      <c r="P146" s="235" t="s">
        <v>79</v>
      </c>
      <c r="Q146" s="214"/>
      <c r="R146" s="236"/>
    </row>
    <row r="147" spans="1:18" ht="18.600000000000001" customHeight="1" x14ac:dyDescent="0.2">
      <c r="D147" s="221"/>
      <c r="E147" s="221"/>
      <c r="F147" s="221"/>
      <c r="G147" s="221"/>
      <c r="H147" s="221"/>
      <c r="I147" s="221"/>
      <c r="J147" s="221"/>
      <c r="K147" s="221"/>
      <c r="L147" s="221"/>
      <c r="M147" s="238"/>
      <c r="N147" s="239"/>
      <c r="O147" s="238"/>
      <c r="P147" s="240"/>
      <c r="Q147" s="241"/>
    </row>
    <row r="148" spans="1:18" ht="18.600000000000001" customHeight="1" x14ac:dyDescent="0.2"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43"/>
      <c r="O148" s="243"/>
      <c r="P148" s="244"/>
      <c r="R148" s="246"/>
    </row>
    <row r="149" spans="1:18" ht="18.600000000000001" customHeight="1" x14ac:dyDescent="0.2">
      <c r="D149" s="221"/>
      <c r="E149" s="221"/>
      <c r="F149" s="221"/>
      <c r="G149" s="221"/>
      <c r="H149" s="221"/>
      <c r="I149" s="221"/>
      <c r="J149" s="221"/>
      <c r="K149" s="221"/>
      <c r="L149" s="221"/>
      <c r="N149" s="221"/>
      <c r="O149" s="247"/>
      <c r="P149" s="248"/>
      <c r="Q149" s="249"/>
    </row>
    <row r="150" spans="1:18" ht="18.600000000000001" customHeight="1" x14ac:dyDescent="0.2">
      <c r="D150" s="221"/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  <c r="O150" s="247"/>
    </row>
    <row r="151" spans="1:18" ht="18.600000000000001" customHeight="1" x14ac:dyDescent="0.2"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43"/>
      <c r="P151" s="244"/>
    </row>
    <row r="152" spans="1:18" ht="18.600000000000001" customHeight="1" x14ac:dyDescent="0.2"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6"/>
    </row>
    <row r="153" spans="1:18" ht="18.600000000000001" customHeight="1" x14ac:dyDescent="0.2">
      <c r="D153" s="221"/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6"/>
    </row>
    <row r="154" spans="1:18" ht="18.600000000000001" customHeight="1" x14ac:dyDescent="0.2">
      <c r="D154" s="221"/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  <c r="O154" s="221"/>
      <c r="P154" s="226"/>
    </row>
    <row r="155" spans="1:18" ht="18.600000000000001" customHeight="1" x14ac:dyDescent="0.2"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6"/>
    </row>
    <row r="156" spans="1:18" ht="18.600000000000001" customHeight="1" x14ac:dyDescent="0.2">
      <c r="D156" s="221"/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6"/>
    </row>
    <row r="157" spans="1:18" ht="18.600000000000001" customHeight="1" x14ac:dyDescent="0.2">
      <c r="D157" s="221"/>
      <c r="E157" s="221"/>
      <c r="F157" s="221"/>
      <c r="G157" s="221"/>
      <c r="H157" s="221"/>
      <c r="I157" s="221"/>
      <c r="J157" s="221"/>
      <c r="K157" s="221"/>
      <c r="L157" s="221"/>
      <c r="M157" s="221"/>
      <c r="N157" s="221"/>
      <c r="O157" s="221"/>
      <c r="P157" s="226"/>
    </row>
    <row r="158" spans="1:18" ht="18.600000000000001" customHeight="1" x14ac:dyDescent="0.2"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6"/>
    </row>
    <row r="159" spans="1:18" ht="18.600000000000001" customHeight="1" x14ac:dyDescent="0.2">
      <c r="D159" s="221"/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6"/>
    </row>
    <row r="160" spans="1:18" ht="18.600000000000001" customHeight="1" x14ac:dyDescent="0.2"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6"/>
    </row>
    <row r="161" spans="4:16" ht="18.600000000000001" customHeight="1" x14ac:dyDescent="0.2"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6"/>
    </row>
    <row r="162" spans="4:16" ht="18.600000000000001" customHeight="1" x14ac:dyDescent="0.2">
      <c r="D162" s="221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6"/>
    </row>
    <row r="163" spans="4:16" ht="18.600000000000001" customHeight="1" x14ac:dyDescent="0.2">
      <c r="D163" s="221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6"/>
    </row>
    <row r="164" spans="4:16" ht="18.600000000000001" customHeight="1" x14ac:dyDescent="0.2"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6"/>
    </row>
    <row r="165" spans="4:16" ht="18.600000000000001" customHeight="1" x14ac:dyDescent="0.2">
      <c r="D165" s="221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6"/>
    </row>
    <row r="166" spans="4:16" ht="18.600000000000001" customHeight="1" x14ac:dyDescent="0.2">
      <c r="D166" s="221"/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</row>
    <row r="167" spans="4:16" ht="18.600000000000001" customHeight="1" x14ac:dyDescent="0.2">
      <c r="D167" s="221"/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</row>
    <row r="168" spans="4:16" ht="18.600000000000001" customHeight="1" x14ac:dyDescent="0.2">
      <c r="D168" s="221"/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</row>
    <row r="169" spans="4:16" ht="18.600000000000001" customHeight="1" x14ac:dyDescent="0.2">
      <c r="D169" s="221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</row>
    <row r="170" spans="4:16" ht="18.600000000000001" customHeight="1" x14ac:dyDescent="0.2">
      <c r="D170" s="221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</row>
    <row r="171" spans="4:16" ht="18.600000000000001" customHeight="1" x14ac:dyDescent="0.2"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</row>
    <row r="172" spans="4:16" ht="18.600000000000001" customHeight="1" x14ac:dyDescent="0.2">
      <c r="D172" s="221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</row>
    <row r="173" spans="4:16" ht="18.600000000000001" customHeight="1" x14ac:dyDescent="0.2">
      <c r="D173" s="221"/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</row>
    <row r="174" spans="4:16" ht="18.600000000000001" customHeight="1" x14ac:dyDescent="0.2">
      <c r="D174" s="221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</row>
    <row r="175" spans="4:16" ht="18.600000000000001" customHeight="1" x14ac:dyDescent="0.2">
      <c r="D175" s="221"/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</row>
    <row r="176" spans="4:16" ht="18.600000000000001" customHeight="1" x14ac:dyDescent="0.2"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</row>
    <row r="177" spans="4:14" ht="18.600000000000001" customHeight="1" x14ac:dyDescent="0.2">
      <c r="D177" s="221"/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</row>
    <row r="178" spans="4:14" ht="18.600000000000001" customHeight="1" x14ac:dyDescent="0.2">
      <c r="D178" s="221"/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</row>
    <row r="179" spans="4:14" ht="18.600000000000001" customHeight="1" x14ac:dyDescent="0.2">
      <c r="D179" s="221"/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</row>
    <row r="180" spans="4:14" ht="18.600000000000001" customHeight="1" x14ac:dyDescent="0.2">
      <c r="D180" s="221"/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</row>
    <row r="181" spans="4:14" ht="18.600000000000001" customHeight="1" x14ac:dyDescent="0.2">
      <c r="D181" s="221"/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</row>
    <row r="182" spans="4:14" ht="18.600000000000001" customHeight="1" x14ac:dyDescent="0.2">
      <c r="D182" s="221"/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</row>
    <row r="183" spans="4:14" ht="18.600000000000001" customHeight="1" x14ac:dyDescent="0.2">
      <c r="D183" s="221"/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</row>
    <row r="184" spans="4:14" ht="18.600000000000001" customHeight="1" x14ac:dyDescent="0.2">
      <c r="D184" s="221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</row>
    <row r="185" spans="4:14" ht="18.600000000000001" customHeight="1" x14ac:dyDescent="0.2"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</row>
    <row r="186" spans="4:14" ht="18.600000000000001" customHeight="1" x14ac:dyDescent="0.2"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</row>
    <row r="187" spans="4:14" ht="18.600000000000001" customHeight="1" x14ac:dyDescent="0.2">
      <c r="D187" s="221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</row>
    <row r="188" spans="4:14" ht="18.600000000000001" customHeight="1" x14ac:dyDescent="0.2">
      <c r="D188" s="221"/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</row>
    <row r="189" spans="4:14" ht="18.600000000000001" customHeight="1" x14ac:dyDescent="0.2">
      <c r="D189" s="221"/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</row>
    <row r="190" spans="4:14" ht="18.600000000000001" customHeight="1" x14ac:dyDescent="0.2">
      <c r="D190" s="221"/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</row>
    <row r="191" spans="4:14" ht="18.600000000000001" customHeight="1" x14ac:dyDescent="0.2">
      <c r="D191" s="221"/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</row>
    <row r="192" spans="4:14" ht="18.600000000000001" customHeight="1" x14ac:dyDescent="0.2">
      <c r="D192" s="221"/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</row>
    <row r="193" spans="4:14" ht="18.600000000000001" customHeight="1" x14ac:dyDescent="0.2">
      <c r="D193" s="221"/>
      <c r="E193" s="221"/>
      <c r="F193" s="221"/>
      <c r="G193" s="221"/>
      <c r="H193" s="221"/>
      <c r="I193" s="221"/>
      <c r="J193" s="221"/>
      <c r="K193" s="221"/>
      <c r="L193" s="221"/>
      <c r="M193" s="221"/>
      <c r="N193" s="221"/>
    </row>
    <row r="194" spans="4:14" ht="18.600000000000001" customHeight="1" x14ac:dyDescent="0.2">
      <c r="D194" s="221"/>
      <c r="E194" s="221"/>
      <c r="F194" s="221"/>
      <c r="G194" s="221"/>
      <c r="H194" s="221"/>
      <c r="I194" s="221"/>
      <c r="J194" s="221"/>
      <c r="K194" s="221"/>
      <c r="L194" s="221"/>
      <c r="M194" s="221"/>
      <c r="N194" s="221"/>
    </row>
    <row r="195" spans="4:14" ht="18.600000000000001" customHeight="1" x14ac:dyDescent="0.2">
      <c r="D195" s="221"/>
      <c r="E195" s="221"/>
      <c r="F195" s="221"/>
      <c r="G195" s="221"/>
      <c r="H195" s="221"/>
      <c r="I195" s="221"/>
      <c r="J195" s="221"/>
      <c r="K195" s="221"/>
      <c r="L195" s="221"/>
      <c r="M195" s="221"/>
      <c r="N195" s="221"/>
    </row>
    <row r="196" spans="4:14" ht="18.600000000000001" customHeight="1" x14ac:dyDescent="0.2"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</row>
    <row r="197" spans="4:14" ht="18.600000000000001" customHeight="1" x14ac:dyDescent="0.2"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</row>
    <row r="198" spans="4:14" ht="18.600000000000001" customHeight="1" x14ac:dyDescent="0.2"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</row>
    <row r="199" spans="4:14" ht="18.600000000000001" customHeight="1" x14ac:dyDescent="0.2"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</row>
    <row r="200" spans="4:14" ht="18.600000000000001" customHeight="1" x14ac:dyDescent="0.2"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</row>
    <row r="201" spans="4:14" ht="18.600000000000001" customHeight="1" x14ac:dyDescent="0.2">
      <c r="D201" s="221"/>
      <c r="E201" s="221"/>
      <c r="F201" s="221"/>
      <c r="G201" s="221"/>
      <c r="H201" s="221"/>
      <c r="I201" s="221"/>
      <c r="J201" s="221"/>
      <c r="K201" s="221"/>
      <c r="L201" s="221"/>
      <c r="M201" s="221"/>
      <c r="N201" s="221"/>
    </row>
    <row r="202" spans="4:14" ht="18.600000000000001" customHeight="1" x14ac:dyDescent="0.2"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</row>
    <row r="203" spans="4:14" ht="18.600000000000001" customHeight="1" x14ac:dyDescent="0.2">
      <c r="D203" s="221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</row>
    <row r="204" spans="4:14" ht="18.600000000000001" customHeight="1" x14ac:dyDescent="0.2">
      <c r="D204" s="221"/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</row>
    <row r="205" spans="4:14" ht="18.600000000000001" customHeight="1" x14ac:dyDescent="0.2"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</row>
    <row r="206" spans="4:14" ht="18.600000000000001" customHeight="1" x14ac:dyDescent="0.2">
      <c r="D206" s="221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</row>
    <row r="207" spans="4:14" ht="18.600000000000001" customHeight="1" x14ac:dyDescent="0.2">
      <c r="D207" s="221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</row>
    <row r="208" spans="4:14" ht="18.600000000000001" customHeight="1" x14ac:dyDescent="0.2"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</row>
    <row r="209" spans="4:14" ht="18.600000000000001" customHeight="1" x14ac:dyDescent="0.2">
      <c r="D209" s="221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</row>
    <row r="210" spans="4:14" ht="18.600000000000001" customHeight="1" x14ac:dyDescent="0.2">
      <c r="D210" s="221"/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</row>
    <row r="211" spans="4:14" ht="18.600000000000001" customHeight="1" x14ac:dyDescent="0.2"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</row>
    <row r="212" spans="4:14" ht="18.600000000000001" customHeight="1" x14ac:dyDescent="0.2">
      <c r="D212" s="221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</row>
    <row r="213" spans="4:14" ht="18.600000000000001" customHeight="1" x14ac:dyDescent="0.2">
      <c r="D213" s="221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</row>
    <row r="214" spans="4:14" ht="18.600000000000001" customHeight="1" x14ac:dyDescent="0.2">
      <c r="D214" s="221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</row>
    <row r="215" spans="4:14" ht="18.600000000000001" customHeight="1" x14ac:dyDescent="0.2">
      <c r="D215" s="221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</row>
    <row r="216" spans="4:14" ht="18.600000000000001" customHeight="1" x14ac:dyDescent="0.2">
      <c r="D216" s="221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</row>
    <row r="217" spans="4:14" ht="18.600000000000001" customHeight="1" x14ac:dyDescent="0.2">
      <c r="D217" s="221"/>
      <c r="E217" s="221"/>
      <c r="F217" s="221"/>
      <c r="G217" s="221"/>
      <c r="H217" s="221"/>
      <c r="I217" s="221"/>
      <c r="J217" s="221"/>
      <c r="K217" s="221"/>
      <c r="L217" s="221"/>
      <c r="M217" s="221"/>
      <c r="N217" s="221"/>
    </row>
    <row r="218" spans="4:14" ht="18.600000000000001" customHeight="1" x14ac:dyDescent="0.2">
      <c r="D218" s="221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</row>
    <row r="219" spans="4:14" ht="18.600000000000001" customHeight="1" x14ac:dyDescent="0.2">
      <c r="D219" s="221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</row>
    <row r="220" spans="4:14" ht="18.600000000000001" customHeight="1" x14ac:dyDescent="0.2">
      <c r="D220" s="221"/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</row>
    <row r="221" spans="4:14" ht="18.600000000000001" customHeight="1" x14ac:dyDescent="0.2">
      <c r="D221" s="221"/>
      <c r="E221" s="221"/>
      <c r="F221" s="221"/>
      <c r="G221" s="221"/>
      <c r="H221" s="221"/>
      <c r="I221" s="221"/>
      <c r="J221" s="221"/>
      <c r="K221" s="221"/>
      <c r="L221" s="221"/>
      <c r="M221" s="221"/>
      <c r="N221" s="221"/>
    </row>
    <row r="222" spans="4:14" ht="18.600000000000001" customHeight="1" x14ac:dyDescent="0.2">
      <c r="D222" s="221"/>
      <c r="E222" s="221"/>
      <c r="F222" s="221"/>
      <c r="G222" s="221"/>
      <c r="H222" s="221"/>
      <c r="I222" s="221"/>
      <c r="J222" s="221"/>
      <c r="K222" s="221"/>
      <c r="L222" s="221"/>
      <c r="M222" s="221"/>
      <c r="N222" s="221"/>
    </row>
    <row r="223" spans="4:14" ht="18.600000000000001" customHeight="1" x14ac:dyDescent="0.2">
      <c r="D223" s="221"/>
      <c r="E223" s="221"/>
      <c r="F223" s="221"/>
      <c r="G223" s="221"/>
      <c r="H223" s="221"/>
      <c r="I223" s="221"/>
      <c r="J223" s="221"/>
      <c r="K223" s="221"/>
      <c r="L223" s="221"/>
      <c r="M223" s="221"/>
      <c r="N223" s="221"/>
    </row>
    <row r="224" spans="4:14" ht="18.600000000000001" customHeight="1" x14ac:dyDescent="0.2">
      <c r="D224" s="221"/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</row>
    <row r="225" spans="4:14" ht="18.600000000000001" customHeight="1" x14ac:dyDescent="0.2">
      <c r="D225" s="221"/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</row>
    <row r="226" spans="4:14" ht="18.600000000000001" customHeight="1" x14ac:dyDescent="0.2">
      <c r="D226" s="221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</row>
    <row r="227" spans="4:14" ht="18.600000000000001" customHeight="1" x14ac:dyDescent="0.2">
      <c r="D227" s="221"/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</row>
    <row r="228" spans="4:14" ht="18.600000000000001" customHeight="1" x14ac:dyDescent="0.2">
      <c r="D228" s="221"/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</row>
    <row r="229" spans="4:14" ht="18.600000000000001" customHeight="1" x14ac:dyDescent="0.2">
      <c r="D229" s="221"/>
      <c r="E229" s="221"/>
      <c r="F229" s="221"/>
      <c r="G229" s="221"/>
      <c r="H229" s="221"/>
      <c r="I229" s="221"/>
      <c r="J229" s="221"/>
      <c r="K229" s="221"/>
      <c r="L229" s="221"/>
      <c r="M229" s="221"/>
      <c r="N229" s="221"/>
    </row>
    <row r="230" spans="4:14" ht="18.600000000000001" customHeight="1" x14ac:dyDescent="0.2">
      <c r="D230" s="221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</row>
    <row r="231" spans="4:14" ht="18.600000000000001" customHeight="1" x14ac:dyDescent="0.2">
      <c r="D231" s="221"/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</row>
    <row r="232" spans="4:14" ht="18.600000000000001" customHeight="1" x14ac:dyDescent="0.2">
      <c r="D232" s="221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</row>
    <row r="233" spans="4:14" ht="18.600000000000001" customHeight="1" x14ac:dyDescent="0.2">
      <c r="D233" s="221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</row>
    <row r="234" spans="4:14" ht="18.600000000000001" customHeight="1" x14ac:dyDescent="0.2">
      <c r="D234" s="221"/>
      <c r="E234" s="221"/>
      <c r="F234" s="221"/>
      <c r="G234" s="221"/>
      <c r="H234" s="221"/>
      <c r="I234" s="221"/>
      <c r="J234" s="221"/>
      <c r="K234" s="221"/>
      <c r="L234" s="221"/>
      <c r="M234" s="221"/>
      <c r="N234" s="221"/>
    </row>
    <row r="235" spans="4:14" ht="18.600000000000001" customHeight="1" x14ac:dyDescent="0.2">
      <c r="D235" s="221"/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</row>
    <row r="236" spans="4:14" ht="18.600000000000001" customHeight="1" x14ac:dyDescent="0.2">
      <c r="D236" s="221"/>
      <c r="E236" s="221"/>
      <c r="F236" s="221"/>
      <c r="G236" s="221"/>
      <c r="H236" s="221"/>
      <c r="I236" s="221"/>
      <c r="J236" s="221"/>
      <c r="K236" s="221"/>
      <c r="L236" s="221"/>
      <c r="M236" s="221"/>
      <c r="N236" s="221"/>
    </row>
    <row r="237" spans="4:14" ht="18.600000000000001" customHeight="1" x14ac:dyDescent="0.2">
      <c r="D237" s="221"/>
      <c r="E237" s="221"/>
      <c r="F237" s="221"/>
      <c r="G237" s="221"/>
      <c r="H237" s="221"/>
      <c r="I237" s="221"/>
      <c r="J237" s="221"/>
      <c r="K237" s="221"/>
      <c r="L237" s="221"/>
      <c r="M237" s="221"/>
      <c r="N237" s="221"/>
    </row>
    <row r="238" spans="4:14" ht="18.600000000000001" customHeight="1" x14ac:dyDescent="0.2">
      <c r="D238" s="221"/>
      <c r="E238" s="221"/>
      <c r="F238" s="221"/>
      <c r="G238" s="221"/>
      <c r="H238" s="221"/>
      <c r="I238" s="221"/>
      <c r="J238" s="221"/>
      <c r="K238" s="221"/>
      <c r="L238" s="221"/>
      <c r="M238" s="221"/>
      <c r="N238" s="221"/>
    </row>
    <row r="239" spans="4:14" ht="18.600000000000001" customHeight="1" x14ac:dyDescent="0.2">
      <c r="D239" s="221"/>
      <c r="E239" s="221"/>
      <c r="F239" s="221"/>
      <c r="G239" s="221"/>
      <c r="H239" s="221"/>
      <c r="I239" s="221"/>
      <c r="J239" s="221"/>
      <c r="K239" s="221"/>
      <c r="L239" s="221"/>
      <c r="M239" s="221"/>
      <c r="N239" s="221"/>
    </row>
    <row r="240" spans="4:14" ht="18.600000000000001" customHeight="1" x14ac:dyDescent="0.2">
      <c r="D240" s="221"/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</row>
    <row r="241" spans="4:14" ht="18.600000000000001" customHeight="1" x14ac:dyDescent="0.2">
      <c r="D241" s="221"/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</row>
    <row r="242" spans="4:14" ht="18.600000000000001" customHeight="1" x14ac:dyDescent="0.2">
      <c r="D242" s="221"/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</row>
    <row r="243" spans="4:14" ht="18.600000000000001" customHeight="1" x14ac:dyDescent="0.2">
      <c r="D243" s="221"/>
      <c r="E243" s="221"/>
      <c r="F243" s="221"/>
      <c r="G243" s="221"/>
      <c r="H243" s="221"/>
      <c r="I243" s="221"/>
      <c r="J243" s="221"/>
      <c r="K243" s="221"/>
      <c r="L243" s="221"/>
      <c r="M243" s="221"/>
      <c r="N243" s="221"/>
    </row>
    <row r="244" spans="4:14" ht="18.600000000000001" customHeight="1" x14ac:dyDescent="0.2">
      <c r="D244" s="221"/>
      <c r="E244" s="221"/>
      <c r="F244" s="221"/>
      <c r="G244" s="221"/>
      <c r="H244" s="221"/>
      <c r="I244" s="221"/>
      <c r="J244" s="221"/>
      <c r="K244" s="221"/>
      <c r="L244" s="221"/>
      <c r="M244" s="221"/>
      <c r="N244" s="221"/>
    </row>
    <row r="245" spans="4:14" ht="18.600000000000001" customHeight="1" x14ac:dyDescent="0.2">
      <c r="D245" s="221"/>
      <c r="E245" s="221"/>
      <c r="F245" s="221"/>
      <c r="G245" s="221"/>
      <c r="H245" s="221"/>
      <c r="I245" s="221"/>
      <c r="J245" s="221"/>
      <c r="K245" s="221"/>
      <c r="L245" s="221"/>
      <c r="M245" s="221"/>
      <c r="N245" s="221"/>
    </row>
    <row r="246" spans="4:14" ht="18.600000000000001" customHeight="1" x14ac:dyDescent="0.2">
      <c r="D246" s="221"/>
      <c r="E246" s="221"/>
      <c r="F246" s="221"/>
      <c r="G246" s="221"/>
      <c r="H246" s="221"/>
      <c r="I246" s="221"/>
      <c r="J246" s="221"/>
      <c r="K246" s="221"/>
      <c r="L246" s="221"/>
      <c r="M246" s="221"/>
      <c r="N246" s="221"/>
    </row>
    <row r="247" spans="4:14" ht="18.600000000000001" customHeight="1" x14ac:dyDescent="0.2">
      <c r="D247" s="221"/>
      <c r="E247" s="221"/>
      <c r="F247" s="221"/>
      <c r="G247" s="221"/>
      <c r="H247" s="221"/>
      <c r="I247" s="221"/>
      <c r="J247" s="221"/>
      <c r="K247" s="221"/>
      <c r="L247" s="221"/>
      <c r="M247" s="221"/>
      <c r="N247" s="221"/>
    </row>
    <row r="248" spans="4:14" ht="18.600000000000001" customHeight="1" x14ac:dyDescent="0.2">
      <c r="D248" s="221"/>
      <c r="E248" s="221"/>
      <c r="F248" s="221"/>
      <c r="G248" s="221"/>
      <c r="H248" s="221"/>
      <c r="I248" s="221"/>
      <c r="J248" s="221"/>
      <c r="K248" s="221"/>
      <c r="L248" s="221"/>
      <c r="M248" s="221"/>
      <c r="N248" s="221"/>
    </row>
    <row r="249" spans="4:14" ht="18.600000000000001" customHeight="1" x14ac:dyDescent="0.2">
      <c r="D249" s="221"/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</row>
    <row r="250" spans="4:14" ht="18.600000000000001" customHeight="1" x14ac:dyDescent="0.2">
      <c r="D250" s="221"/>
      <c r="E250" s="221"/>
      <c r="F250" s="221"/>
      <c r="G250" s="221"/>
      <c r="H250" s="221"/>
      <c r="I250" s="221"/>
      <c r="J250" s="221"/>
      <c r="K250" s="221"/>
      <c r="L250" s="221"/>
      <c r="M250" s="221"/>
      <c r="N250" s="221"/>
    </row>
    <row r="251" spans="4:14" ht="18.600000000000001" customHeight="1" x14ac:dyDescent="0.2">
      <c r="D251" s="221"/>
      <c r="E251" s="221"/>
      <c r="F251" s="221"/>
      <c r="G251" s="221"/>
      <c r="H251" s="221"/>
      <c r="I251" s="221"/>
      <c r="J251" s="221"/>
      <c r="K251" s="221"/>
      <c r="L251" s="221"/>
      <c r="M251" s="221"/>
      <c r="N251" s="221"/>
    </row>
    <row r="252" spans="4:14" ht="18.600000000000001" customHeight="1" x14ac:dyDescent="0.2">
      <c r="D252" s="221"/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</row>
    <row r="253" spans="4:14" ht="18.600000000000001" customHeight="1" x14ac:dyDescent="0.2">
      <c r="D253" s="221"/>
      <c r="E253" s="221"/>
      <c r="F253" s="221"/>
      <c r="G253" s="221"/>
      <c r="H253" s="221"/>
      <c r="I253" s="221"/>
      <c r="J253" s="221"/>
      <c r="K253" s="221"/>
      <c r="L253" s="221"/>
      <c r="M253" s="221"/>
      <c r="N253" s="221"/>
    </row>
    <row r="254" spans="4:14" ht="18.600000000000001" customHeight="1" x14ac:dyDescent="0.2">
      <c r="D254" s="221"/>
      <c r="E254" s="221"/>
      <c r="F254" s="221"/>
      <c r="G254" s="221"/>
      <c r="H254" s="221"/>
      <c r="I254" s="221"/>
      <c r="J254" s="221"/>
      <c r="K254" s="221"/>
      <c r="L254" s="221"/>
      <c r="M254" s="221"/>
      <c r="N254" s="221"/>
    </row>
    <row r="255" spans="4:14" ht="18.600000000000001" customHeight="1" x14ac:dyDescent="0.2">
      <c r="D255" s="221"/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</row>
    <row r="256" spans="4:14" ht="18.600000000000001" customHeight="1" x14ac:dyDescent="0.2">
      <c r="D256" s="221"/>
      <c r="E256" s="221"/>
      <c r="F256" s="221"/>
      <c r="G256" s="221"/>
      <c r="H256" s="221"/>
      <c r="I256" s="221"/>
      <c r="J256" s="221"/>
      <c r="K256" s="221"/>
      <c r="L256" s="221"/>
      <c r="M256" s="221"/>
      <c r="N256" s="221"/>
    </row>
    <row r="257" spans="4:14" ht="18.600000000000001" customHeight="1" x14ac:dyDescent="0.2">
      <c r="D257" s="221"/>
      <c r="E257" s="221"/>
      <c r="F257" s="221"/>
      <c r="G257" s="221"/>
      <c r="H257" s="221"/>
      <c r="I257" s="221"/>
      <c r="J257" s="221"/>
      <c r="K257" s="221"/>
      <c r="L257" s="221"/>
      <c r="M257" s="221"/>
      <c r="N257" s="221"/>
    </row>
    <row r="258" spans="4:14" ht="18.600000000000001" customHeight="1" x14ac:dyDescent="0.2">
      <c r="D258" s="221"/>
      <c r="E258" s="221"/>
      <c r="F258" s="221"/>
      <c r="G258" s="221"/>
      <c r="H258" s="221"/>
      <c r="I258" s="221"/>
      <c r="J258" s="221"/>
      <c r="K258" s="221"/>
      <c r="L258" s="221"/>
      <c r="M258" s="221"/>
      <c r="N258" s="221"/>
    </row>
    <row r="259" spans="4:14" ht="18.600000000000001" customHeight="1" x14ac:dyDescent="0.2">
      <c r="D259" s="221"/>
      <c r="E259" s="221"/>
      <c r="F259" s="221"/>
      <c r="G259" s="221"/>
      <c r="H259" s="221"/>
      <c r="I259" s="221"/>
      <c r="J259" s="221"/>
      <c r="K259" s="221"/>
      <c r="L259" s="221"/>
      <c r="M259" s="221"/>
      <c r="N259" s="221"/>
    </row>
    <row r="260" spans="4:14" ht="18.600000000000001" customHeight="1" x14ac:dyDescent="0.2">
      <c r="D260" s="221"/>
      <c r="E260" s="221"/>
      <c r="F260" s="221"/>
      <c r="G260" s="221"/>
      <c r="H260" s="221"/>
      <c r="I260" s="221"/>
      <c r="J260" s="221"/>
      <c r="K260" s="221"/>
      <c r="L260" s="221"/>
      <c r="M260" s="221"/>
      <c r="N260" s="221"/>
    </row>
    <row r="261" spans="4:14" ht="14.25" customHeight="1" x14ac:dyDescent="0.2">
      <c r="D261" s="221"/>
      <c r="E261" s="221"/>
      <c r="F261" s="221"/>
      <c r="G261" s="221"/>
      <c r="H261" s="221"/>
      <c r="I261" s="221"/>
      <c r="J261" s="221"/>
      <c r="K261" s="221"/>
      <c r="L261" s="221"/>
      <c r="M261" s="221"/>
      <c r="N261" s="221"/>
    </row>
    <row r="262" spans="4:14" ht="14.25" customHeight="1" x14ac:dyDescent="0.2">
      <c r="D262" s="221"/>
      <c r="E262" s="221"/>
      <c r="F262" s="221"/>
      <c r="G262" s="221"/>
      <c r="H262" s="221"/>
      <c r="I262" s="221"/>
      <c r="J262" s="221"/>
      <c r="K262" s="221"/>
      <c r="L262" s="221"/>
      <c r="M262" s="221"/>
      <c r="N262" s="221"/>
    </row>
    <row r="263" spans="4:14" ht="14.25" customHeight="1" x14ac:dyDescent="0.2">
      <c r="D263" s="221"/>
      <c r="E263" s="221"/>
      <c r="F263" s="221"/>
      <c r="G263" s="221"/>
      <c r="H263" s="221"/>
      <c r="I263" s="221"/>
      <c r="J263" s="221"/>
      <c r="K263" s="221"/>
      <c r="L263" s="221"/>
      <c r="M263" s="221"/>
      <c r="N263" s="221"/>
    </row>
    <row r="264" spans="4:14" ht="14.25" customHeight="1" x14ac:dyDescent="0.2">
      <c r="D264" s="221"/>
      <c r="E264" s="221"/>
      <c r="F264" s="221"/>
      <c r="G264" s="221"/>
      <c r="H264" s="221"/>
      <c r="I264" s="221"/>
      <c r="J264" s="221"/>
      <c r="K264" s="221"/>
      <c r="L264" s="221"/>
      <c r="M264" s="221"/>
      <c r="N264" s="221"/>
    </row>
    <row r="265" spans="4:14" ht="14.25" customHeight="1" x14ac:dyDescent="0.2">
      <c r="D265" s="221"/>
      <c r="E265" s="221"/>
      <c r="F265" s="221"/>
      <c r="G265" s="221"/>
      <c r="H265" s="221"/>
      <c r="I265" s="221"/>
      <c r="J265" s="221"/>
      <c r="K265" s="221"/>
      <c r="L265" s="221"/>
      <c r="M265" s="221"/>
      <c r="N265" s="221"/>
    </row>
    <row r="266" spans="4:14" ht="14.25" customHeight="1" x14ac:dyDescent="0.2">
      <c r="D266" s="221"/>
      <c r="E266" s="221"/>
      <c r="F266" s="221"/>
      <c r="G266" s="221"/>
      <c r="H266" s="221"/>
      <c r="I266" s="221"/>
      <c r="J266" s="221"/>
      <c r="K266" s="221"/>
      <c r="L266" s="221"/>
      <c r="M266" s="221"/>
      <c r="N266" s="221"/>
    </row>
    <row r="267" spans="4:14" ht="14.25" customHeight="1" x14ac:dyDescent="0.2">
      <c r="D267" s="221"/>
      <c r="E267" s="221"/>
      <c r="F267" s="221"/>
      <c r="G267" s="221"/>
      <c r="H267" s="221"/>
      <c r="I267" s="221"/>
      <c r="J267" s="221"/>
      <c r="K267" s="221"/>
      <c r="L267" s="221"/>
      <c r="M267" s="221"/>
      <c r="N267" s="221"/>
    </row>
    <row r="268" spans="4:14" ht="14.25" customHeight="1" x14ac:dyDescent="0.2">
      <c r="D268" s="221"/>
      <c r="E268" s="221"/>
      <c r="F268" s="221"/>
      <c r="G268" s="221"/>
      <c r="H268" s="221"/>
      <c r="I268" s="221"/>
      <c r="J268" s="221"/>
      <c r="K268" s="221"/>
      <c r="L268" s="221"/>
      <c r="M268" s="221"/>
      <c r="N268" s="221"/>
    </row>
    <row r="269" spans="4:14" ht="14.25" customHeight="1" x14ac:dyDescent="0.2">
      <c r="D269" s="221"/>
      <c r="E269" s="221"/>
      <c r="F269" s="221"/>
      <c r="G269" s="221"/>
      <c r="H269" s="221"/>
      <c r="I269" s="221"/>
      <c r="J269" s="221"/>
      <c r="K269" s="221"/>
      <c r="L269" s="221"/>
      <c r="M269" s="221"/>
      <c r="N269" s="221"/>
    </row>
    <row r="270" spans="4:14" ht="14.25" customHeight="1" x14ac:dyDescent="0.2">
      <c r="D270" s="221"/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</row>
    <row r="271" spans="4:14" ht="14.25" customHeight="1" x14ac:dyDescent="0.2">
      <c r="D271" s="221"/>
      <c r="E271" s="221"/>
      <c r="F271" s="221"/>
      <c r="G271" s="221"/>
      <c r="H271" s="221"/>
      <c r="I271" s="221"/>
      <c r="J271" s="221"/>
      <c r="K271" s="221"/>
      <c r="L271" s="221"/>
      <c r="M271" s="221"/>
      <c r="N271" s="221"/>
    </row>
    <row r="272" spans="4:14" ht="14.25" customHeight="1" x14ac:dyDescent="0.2">
      <c r="D272" s="221"/>
      <c r="E272" s="221"/>
      <c r="F272" s="221"/>
      <c r="G272" s="221"/>
      <c r="H272" s="221"/>
      <c r="I272" s="221"/>
      <c r="J272" s="221"/>
      <c r="K272" s="221"/>
      <c r="L272" s="221"/>
      <c r="M272" s="221"/>
      <c r="N272" s="221"/>
    </row>
    <row r="273" spans="4:14" ht="14.25" customHeight="1" x14ac:dyDescent="0.2">
      <c r="D273" s="221"/>
      <c r="E273" s="221"/>
      <c r="F273" s="221"/>
      <c r="G273" s="221"/>
      <c r="H273" s="221"/>
      <c r="I273" s="221"/>
      <c r="J273" s="221"/>
      <c r="K273" s="221"/>
      <c r="L273" s="221"/>
      <c r="M273" s="221"/>
      <c r="N273" s="221"/>
    </row>
    <row r="274" spans="4:14" ht="14.25" customHeight="1" x14ac:dyDescent="0.2">
      <c r="D274" s="221"/>
      <c r="E274" s="221"/>
      <c r="F274" s="221"/>
      <c r="G274" s="221"/>
      <c r="H274" s="221"/>
      <c r="I274" s="221"/>
      <c r="J274" s="221"/>
      <c r="K274" s="221"/>
      <c r="L274" s="221"/>
      <c r="M274" s="221"/>
      <c r="N274" s="221"/>
    </row>
    <row r="275" spans="4:14" ht="14.25" customHeight="1" x14ac:dyDescent="0.2">
      <c r="D275" s="221"/>
      <c r="E275" s="221"/>
      <c r="F275" s="221"/>
      <c r="G275" s="221"/>
      <c r="H275" s="221"/>
      <c r="I275" s="221"/>
      <c r="J275" s="221"/>
      <c r="K275" s="221"/>
      <c r="L275" s="221"/>
      <c r="M275" s="221"/>
      <c r="N275" s="221"/>
    </row>
    <row r="276" spans="4:14" ht="14.25" customHeight="1" x14ac:dyDescent="0.2">
      <c r="D276" s="221"/>
      <c r="E276" s="221"/>
      <c r="F276" s="221"/>
      <c r="G276" s="221"/>
      <c r="H276" s="221"/>
      <c r="I276" s="221"/>
      <c r="J276" s="221"/>
      <c r="K276" s="221"/>
      <c r="L276" s="221"/>
      <c r="M276" s="221"/>
      <c r="N276" s="221"/>
    </row>
    <row r="277" spans="4:14" ht="14.25" customHeight="1" x14ac:dyDescent="0.2">
      <c r="D277" s="221"/>
      <c r="E277" s="221"/>
      <c r="F277" s="221"/>
      <c r="G277" s="221"/>
      <c r="H277" s="221"/>
      <c r="I277" s="221"/>
      <c r="J277" s="221"/>
      <c r="K277" s="221"/>
      <c r="L277" s="221"/>
      <c r="M277" s="221"/>
      <c r="N277" s="221"/>
    </row>
    <row r="278" spans="4:14" ht="14.25" customHeight="1" x14ac:dyDescent="0.2">
      <c r="D278" s="221"/>
      <c r="E278" s="221"/>
      <c r="F278" s="221"/>
      <c r="G278" s="221"/>
      <c r="H278" s="221"/>
      <c r="I278" s="221"/>
      <c r="J278" s="221"/>
      <c r="K278" s="221"/>
      <c r="L278" s="221"/>
      <c r="M278" s="221"/>
      <c r="N278" s="221"/>
    </row>
    <row r="279" spans="4:14" ht="14.25" customHeight="1" x14ac:dyDescent="0.2">
      <c r="D279" s="221"/>
      <c r="E279" s="221"/>
      <c r="F279" s="221"/>
      <c r="G279" s="221"/>
      <c r="H279" s="221"/>
      <c r="I279" s="221"/>
      <c r="J279" s="221"/>
      <c r="K279" s="221"/>
      <c r="L279" s="221"/>
      <c r="M279" s="221"/>
      <c r="N279" s="221"/>
    </row>
    <row r="280" spans="4:14" ht="14.25" customHeight="1" x14ac:dyDescent="0.2">
      <c r="D280" s="221"/>
      <c r="E280" s="221"/>
      <c r="F280" s="221"/>
      <c r="G280" s="221"/>
      <c r="H280" s="221"/>
      <c r="I280" s="221"/>
      <c r="J280" s="221"/>
      <c r="K280" s="221"/>
      <c r="L280" s="221"/>
      <c r="M280" s="221"/>
      <c r="N280" s="221"/>
    </row>
    <row r="281" spans="4:14" ht="14.25" customHeight="1" x14ac:dyDescent="0.2">
      <c r="D281" s="221"/>
      <c r="E281" s="221"/>
      <c r="F281" s="221"/>
      <c r="G281" s="221"/>
      <c r="H281" s="221"/>
      <c r="I281" s="221"/>
      <c r="J281" s="221"/>
      <c r="K281" s="221"/>
      <c r="L281" s="221"/>
      <c r="M281" s="221"/>
      <c r="N281" s="221"/>
    </row>
    <row r="282" spans="4:14" ht="14.25" customHeight="1" x14ac:dyDescent="0.2">
      <c r="D282" s="221"/>
      <c r="E282" s="221"/>
      <c r="F282" s="221"/>
      <c r="G282" s="221"/>
      <c r="H282" s="221"/>
      <c r="I282" s="221"/>
      <c r="J282" s="221"/>
      <c r="K282" s="221"/>
      <c r="L282" s="221"/>
      <c r="M282" s="221"/>
      <c r="N282" s="221"/>
    </row>
    <row r="283" spans="4:14" ht="14.25" customHeight="1" x14ac:dyDescent="0.2">
      <c r="D283" s="221"/>
      <c r="E283" s="221"/>
      <c r="F283" s="221"/>
      <c r="G283" s="221"/>
      <c r="H283" s="221"/>
      <c r="I283" s="221"/>
      <c r="J283" s="221"/>
      <c r="K283" s="221"/>
      <c r="L283" s="221"/>
      <c r="M283" s="221"/>
      <c r="N283" s="221"/>
    </row>
    <row r="284" spans="4:14" ht="14.25" customHeight="1" x14ac:dyDescent="0.2">
      <c r="D284" s="221"/>
      <c r="E284" s="221"/>
      <c r="F284" s="221"/>
      <c r="G284" s="221"/>
      <c r="H284" s="221"/>
      <c r="I284" s="221"/>
      <c r="J284" s="221"/>
      <c r="K284" s="221"/>
      <c r="L284" s="221"/>
      <c r="M284" s="221"/>
      <c r="N284" s="221"/>
    </row>
    <row r="285" spans="4:14" ht="14.25" customHeight="1" x14ac:dyDescent="0.2">
      <c r="D285" s="221"/>
      <c r="E285" s="221"/>
      <c r="F285" s="221"/>
      <c r="G285" s="221"/>
      <c r="H285" s="221"/>
      <c r="I285" s="221"/>
      <c r="J285" s="221"/>
      <c r="K285" s="221"/>
      <c r="L285" s="221"/>
      <c r="M285" s="221"/>
      <c r="N285" s="221"/>
    </row>
    <row r="286" spans="4:14" ht="14.25" customHeight="1" x14ac:dyDescent="0.2">
      <c r="D286" s="221"/>
      <c r="E286" s="221"/>
      <c r="F286" s="221"/>
      <c r="G286" s="221"/>
      <c r="H286" s="221"/>
      <c r="I286" s="221"/>
      <c r="J286" s="221"/>
      <c r="K286" s="221"/>
      <c r="L286" s="221"/>
      <c r="M286" s="221"/>
      <c r="N286" s="221"/>
    </row>
    <row r="287" spans="4:14" ht="14.25" customHeight="1" x14ac:dyDescent="0.2">
      <c r="D287" s="221"/>
      <c r="E287" s="221"/>
      <c r="F287" s="221"/>
      <c r="G287" s="221"/>
      <c r="H287" s="221"/>
      <c r="I287" s="221"/>
      <c r="J287" s="221"/>
      <c r="K287" s="221"/>
      <c r="L287" s="221"/>
      <c r="M287" s="221"/>
      <c r="N287" s="221"/>
    </row>
    <row r="288" spans="4:14" ht="14.25" customHeight="1" x14ac:dyDescent="0.2">
      <c r="D288" s="221"/>
      <c r="E288" s="221"/>
      <c r="F288" s="221"/>
      <c r="G288" s="221"/>
      <c r="H288" s="221"/>
      <c r="I288" s="221"/>
      <c r="J288" s="221"/>
      <c r="K288" s="221"/>
      <c r="L288" s="221"/>
      <c r="M288" s="221"/>
      <c r="N288" s="221"/>
    </row>
    <row r="289" spans="4:14" ht="14.25" customHeight="1" x14ac:dyDescent="0.2">
      <c r="D289" s="221"/>
      <c r="E289" s="221"/>
      <c r="F289" s="221"/>
      <c r="G289" s="221"/>
      <c r="H289" s="221"/>
      <c r="I289" s="221"/>
      <c r="J289" s="221"/>
      <c r="K289" s="221"/>
      <c r="L289" s="221"/>
      <c r="M289" s="221"/>
      <c r="N289" s="221"/>
    </row>
    <row r="290" spans="4:14" ht="14.25" customHeight="1" x14ac:dyDescent="0.2">
      <c r="D290" s="221"/>
      <c r="E290" s="221"/>
      <c r="F290" s="221"/>
      <c r="G290" s="221"/>
      <c r="H290" s="221"/>
      <c r="I290" s="221"/>
      <c r="J290" s="221"/>
      <c r="K290" s="221"/>
      <c r="L290" s="221"/>
      <c r="M290" s="221"/>
      <c r="N290" s="221"/>
    </row>
    <row r="291" spans="4:14" ht="14.25" customHeight="1" x14ac:dyDescent="0.2">
      <c r="D291" s="221"/>
      <c r="E291" s="221"/>
      <c r="F291" s="221"/>
      <c r="G291" s="221"/>
      <c r="H291" s="221"/>
      <c r="I291" s="221"/>
      <c r="J291" s="221"/>
      <c r="K291" s="221"/>
      <c r="L291" s="221"/>
      <c r="M291" s="221"/>
      <c r="N291" s="221"/>
    </row>
    <row r="292" spans="4:14" ht="14.25" customHeight="1" x14ac:dyDescent="0.2">
      <c r="D292" s="221"/>
      <c r="E292" s="221"/>
      <c r="F292" s="221"/>
      <c r="G292" s="221"/>
      <c r="H292" s="221"/>
      <c r="I292" s="221"/>
      <c r="J292" s="221"/>
      <c r="K292" s="221"/>
      <c r="L292" s="221"/>
      <c r="M292" s="221"/>
      <c r="N292" s="221"/>
    </row>
    <row r="293" spans="4:14" ht="14.25" customHeight="1" x14ac:dyDescent="0.2">
      <c r="D293" s="221"/>
      <c r="E293" s="221"/>
      <c r="F293" s="221"/>
      <c r="G293" s="221"/>
      <c r="H293" s="221"/>
      <c r="I293" s="221"/>
      <c r="J293" s="221"/>
      <c r="K293" s="221"/>
      <c r="L293" s="221"/>
      <c r="M293" s="221"/>
      <c r="N293" s="221"/>
    </row>
    <row r="294" spans="4:14" ht="14.25" customHeight="1" x14ac:dyDescent="0.2">
      <c r="D294" s="221"/>
      <c r="E294" s="221"/>
      <c r="F294" s="221"/>
      <c r="G294" s="221"/>
      <c r="H294" s="221"/>
      <c r="I294" s="221"/>
      <c r="J294" s="221"/>
      <c r="K294" s="221"/>
      <c r="L294" s="221"/>
      <c r="M294" s="221"/>
      <c r="N294" s="221"/>
    </row>
    <row r="295" spans="4:14" ht="14.25" customHeight="1" x14ac:dyDescent="0.2">
      <c r="D295" s="221"/>
      <c r="E295" s="221"/>
      <c r="F295" s="221"/>
      <c r="G295" s="221"/>
      <c r="H295" s="221"/>
      <c r="I295" s="221"/>
      <c r="J295" s="221"/>
      <c r="K295" s="221"/>
      <c r="L295" s="221"/>
      <c r="M295" s="221"/>
      <c r="N295" s="221"/>
    </row>
    <row r="296" spans="4:14" ht="14.25" customHeight="1" x14ac:dyDescent="0.2">
      <c r="D296" s="221"/>
      <c r="E296" s="221"/>
      <c r="F296" s="221"/>
      <c r="G296" s="221"/>
      <c r="H296" s="221"/>
      <c r="I296" s="221"/>
      <c r="J296" s="221"/>
      <c r="K296" s="221"/>
      <c r="L296" s="221"/>
      <c r="M296" s="221"/>
      <c r="N296" s="221"/>
    </row>
    <row r="297" spans="4:14" ht="14.25" customHeight="1" x14ac:dyDescent="0.2">
      <c r="D297" s="221"/>
      <c r="E297" s="221"/>
      <c r="F297" s="221"/>
      <c r="G297" s="221"/>
      <c r="H297" s="221"/>
      <c r="I297" s="221"/>
      <c r="J297" s="221"/>
      <c r="K297" s="221"/>
      <c r="L297" s="221"/>
      <c r="M297" s="221"/>
      <c r="N297" s="221"/>
    </row>
    <row r="298" spans="4:14" ht="14.25" customHeight="1" x14ac:dyDescent="0.2">
      <c r="D298" s="221"/>
      <c r="E298" s="221"/>
      <c r="F298" s="221"/>
      <c r="G298" s="221"/>
      <c r="H298" s="221"/>
      <c r="I298" s="221"/>
      <c r="J298" s="221"/>
      <c r="K298" s="221"/>
      <c r="L298" s="221"/>
      <c r="M298" s="221"/>
      <c r="N298" s="221"/>
    </row>
    <row r="299" spans="4:14" ht="14.25" customHeight="1" x14ac:dyDescent="0.2">
      <c r="D299" s="221"/>
      <c r="E299" s="221"/>
      <c r="F299" s="221"/>
      <c r="G299" s="221"/>
      <c r="H299" s="221"/>
      <c r="I299" s="221"/>
      <c r="J299" s="221"/>
      <c r="K299" s="221"/>
      <c r="L299" s="221"/>
      <c r="M299" s="221"/>
      <c r="N299" s="221"/>
    </row>
    <row r="300" spans="4:14" ht="14.25" customHeight="1" x14ac:dyDescent="0.2">
      <c r="D300" s="221"/>
      <c r="E300" s="221"/>
      <c r="F300" s="221"/>
      <c r="G300" s="221"/>
      <c r="H300" s="221"/>
      <c r="I300" s="221"/>
      <c r="J300" s="221"/>
      <c r="K300" s="221"/>
      <c r="L300" s="221"/>
      <c r="M300" s="221"/>
      <c r="N300" s="221"/>
    </row>
    <row r="301" spans="4:14" ht="14.25" customHeight="1" x14ac:dyDescent="0.2">
      <c r="D301" s="221"/>
      <c r="E301" s="221"/>
      <c r="F301" s="221"/>
      <c r="G301" s="221"/>
      <c r="H301" s="221"/>
      <c r="I301" s="221"/>
      <c r="J301" s="221"/>
      <c r="K301" s="221"/>
      <c r="L301" s="221"/>
      <c r="M301" s="221"/>
      <c r="N301" s="221"/>
    </row>
    <row r="302" spans="4:14" ht="14.25" customHeight="1" x14ac:dyDescent="0.2">
      <c r="D302" s="221"/>
      <c r="E302" s="221"/>
      <c r="F302" s="221"/>
      <c r="G302" s="221"/>
      <c r="H302" s="221"/>
      <c r="I302" s="221"/>
      <c r="J302" s="221"/>
      <c r="K302" s="221"/>
      <c r="L302" s="221"/>
      <c r="M302" s="221"/>
      <c r="N302" s="221"/>
    </row>
    <row r="303" spans="4:14" ht="14.25" customHeight="1" x14ac:dyDescent="0.2">
      <c r="D303" s="221"/>
      <c r="E303" s="221"/>
      <c r="F303" s="221"/>
      <c r="G303" s="221"/>
      <c r="H303" s="221"/>
      <c r="I303" s="221"/>
      <c r="J303" s="221"/>
      <c r="K303" s="221"/>
      <c r="L303" s="221"/>
      <c r="M303" s="221"/>
      <c r="N303" s="221"/>
    </row>
    <row r="304" spans="4:14" ht="14.25" customHeight="1" x14ac:dyDescent="0.2">
      <c r="D304" s="221"/>
      <c r="E304" s="221"/>
      <c r="F304" s="221"/>
      <c r="G304" s="221"/>
      <c r="H304" s="221"/>
      <c r="I304" s="221"/>
      <c r="J304" s="221"/>
      <c r="K304" s="221"/>
      <c r="L304" s="221"/>
      <c r="M304" s="221"/>
      <c r="N304" s="221"/>
    </row>
    <row r="305" spans="4:14" ht="14.25" customHeight="1" x14ac:dyDescent="0.2">
      <c r="D305" s="221"/>
      <c r="E305" s="221"/>
      <c r="F305" s="221"/>
      <c r="G305" s="221"/>
      <c r="H305" s="221"/>
      <c r="I305" s="221"/>
      <c r="J305" s="221"/>
      <c r="K305" s="221"/>
      <c r="L305" s="221"/>
      <c r="M305" s="221"/>
      <c r="N305" s="221"/>
    </row>
    <row r="306" spans="4:14" ht="14.25" customHeight="1" x14ac:dyDescent="0.2">
      <c r="D306" s="221"/>
      <c r="E306" s="221"/>
      <c r="F306" s="221"/>
      <c r="G306" s="221"/>
      <c r="H306" s="221"/>
      <c r="I306" s="221"/>
      <c r="J306" s="221"/>
      <c r="K306" s="221"/>
      <c r="L306" s="221"/>
      <c r="M306" s="221"/>
      <c r="N306" s="221"/>
    </row>
    <row r="307" spans="4:14" ht="14.25" customHeight="1" x14ac:dyDescent="0.2">
      <c r="D307" s="221"/>
      <c r="E307" s="221"/>
      <c r="F307" s="221"/>
      <c r="G307" s="221"/>
      <c r="H307" s="221"/>
      <c r="I307" s="221"/>
      <c r="J307" s="221"/>
      <c r="K307" s="221"/>
      <c r="L307" s="221"/>
      <c r="M307" s="221"/>
      <c r="N307" s="221"/>
    </row>
    <row r="308" spans="4:14" ht="14.25" customHeight="1" x14ac:dyDescent="0.2">
      <c r="D308" s="221"/>
      <c r="E308" s="221"/>
      <c r="F308" s="221"/>
      <c r="G308" s="221"/>
      <c r="H308" s="221"/>
      <c r="I308" s="221"/>
      <c r="J308" s="221"/>
      <c r="K308" s="221"/>
      <c r="L308" s="221"/>
      <c r="M308" s="221"/>
      <c r="N308" s="221"/>
    </row>
    <row r="309" spans="4:14" ht="14.25" customHeight="1" x14ac:dyDescent="0.2">
      <c r="D309" s="221"/>
      <c r="E309" s="221"/>
      <c r="F309" s="221"/>
      <c r="G309" s="221"/>
      <c r="H309" s="221"/>
      <c r="I309" s="221"/>
      <c r="J309" s="221"/>
      <c r="K309" s="221"/>
      <c r="L309" s="221"/>
      <c r="M309" s="221"/>
      <c r="N309" s="221"/>
    </row>
    <row r="310" spans="4:14" ht="14.25" customHeight="1" x14ac:dyDescent="0.2">
      <c r="D310" s="221"/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</row>
    <row r="311" spans="4:14" ht="14.25" customHeight="1" x14ac:dyDescent="0.2">
      <c r="D311" s="221"/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</row>
    <row r="312" spans="4:14" ht="14.25" customHeight="1" x14ac:dyDescent="0.2">
      <c r="D312" s="221"/>
      <c r="E312" s="221"/>
      <c r="F312" s="221"/>
      <c r="G312" s="221"/>
      <c r="H312" s="221"/>
      <c r="I312" s="221"/>
      <c r="J312" s="221"/>
      <c r="K312" s="221"/>
      <c r="L312" s="221"/>
      <c r="M312" s="221"/>
      <c r="N312" s="221"/>
    </row>
    <row r="313" spans="4:14" ht="14.25" customHeight="1" x14ac:dyDescent="0.2">
      <c r="D313" s="221"/>
      <c r="E313" s="221"/>
      <c r="F313" s="221"/>
      <c r="G313" s="221"/>
      <c r="H313" s="221"/>
      <c r="I313" s="221"/>
      <c r="J313" s="221"/>
      <c r="K313" s="221"/>
      <c r="L313" s="221"/>
      <c r="M313" s="221"/>
      <c r="N313" s="221"/>
    </row>
    <row r="314" spans="4:14" ht="14.25" customHeight="1" x14ac:dyDescent="0.2">
      <c r="D314" s="221"/>
      <c r="E314" s="221"/>
      <c r="F314" s="221"/>
      <c r="G314" s="221"/>
      <c r="H314" s="221"/>
      <c r="I314" s="221"/>
      <c r="J314" s="221"/>
      <c r="K314" s="221"/>
      <c r="L314" s="221"/>
      <c r="M314" s="221"/>
      <c r="N314" s="221"/>
    </row>
    <row r="315" spans="4:14" ht="14.25" customHeight="1" x14ac:dyDescent="0.2">
      <c r="D315" s="221"/>
      <c r="E315" s="221"/>
      <c r="F315" s="221"/>
      <c r="G315" s="221"/>
      <c r="H315" s="221"/>
      <c r="I315" s="221"/>
      <c r="J315" s="221"/>
      <c r="K315" s="221"/>
      <c r="L315" s="221"/>
      <c r="M315" s="221"/>
      <c r="N315" s="221"/>
    </row>
    <row r="316" spans="4:14" ht="14.25" customHeight="1" x14ac:dyDescent="0.2">
      <c r="D316" s="221"/>
      <c r="E316" s="221"/>
      <c r="F316" s="221"/>
      <c r="G316" s="221"/>
      <c r="H316" s="221"/>
      <c r="I316" s="221"/>
      <c r="J316" s="221"/>
      <c r="K316" s="221"/>
      <c r="L316" s="221"/>
      <c r="M316" s="221"/>
      <c r="N316" s="221"/>
    </row>
    <row r="317" spans="4:14" ht="14.25" customHeight="1" x14ac:dyDescent="0.2">
      <c r="D317" s="221"/>
      <c r="E317" s="221"/>
      <c r="F317" s="221"/>
      <c r="G317" s="221"/>
      <c r="H317" s="221"/>
      <c r="I317" s="221"/>
      <c r="J317" s="221"/>
      <c r="K317" s="221"/>
      <c r="L317" s="221"/>
      <c r="M317" s="221"/>
      <c r="N317" s="221"/>
    </row>
    <row r="318" spans="4:14" ht="14.25" customHeight="1" x14ac:dyDescent="0.2">
      <c r="D318" s="221"/>
      <c r="E318" s="221"/>
      <c r="F318" s="221"/>
      <c r="G318" s="221"/>
      <c r="H318" s="221"/>
      <c r="I318" s="221"/>
      <c r="J318" s="221"/>
      <c r="K318" s="221"/>
      <c r="L318" s="221"/>
      <c r="M318" s="221"/>
      <c r="N318" s="221"/>
    </row>
    <row r="319" spans="4:14" ht="14.25" customHeight="1" x14ac:dyDescent="0.2">
      <c r="D319" s="221"/>
      <c r="E319" s="221"/>
      <c r="F319" s="221"/>
      <c r="G319" s="221"/>
      <c r="H319" s="221"/>
      <c r="I319" s="221"/>
      <c r="J319" s="221"/>
      <c r="K319" s="221"/>
      <c r="L319" s="221"/>
      <c r="M319" s="221"/>
      <c r="N319" s="221"/>
    </row>
    <row r="320" spans="4:14" ht="14.25" customHeight="1" x14ac:dyDescent="0.2">
      <c r="D320" s="221"/>
      <c r="E320" s="221"/>
      <c r="F320" s="221"/>
      <c r="G320" s="221"/>
      <c r="H320" s="221"/>
      <c r="I320" s="221"/>
      <c r="J320" s="221"/>
      <c r="K320" s="221"/>
      <c r="L320" s="221"/>
      <c r="M320" s="221"/>
      <c r="N320" s="221"/>
    </row>
    <row r="321" spans="4:14" ht="14.25" customHeight="1" x14ac:dyDescent="0.2">
      <c r="D321" s="221"/>
      <c r="E321" s="221"/>
      <c r="F321" s="221"/>
      <c r="G321" s="221"/>
      <c r="H321" s="221"/>
      <c r="I321" s="221"/>
      <c r="J321" s="221"/>
      <c r="K321" s="221"/>
      <c r="L321" s="221"/>
      <c r="M321" s="221"/>
      <c r="N321" s="221"/>
    </row>
    <row r="322" spans="4:14" ht="14.25" customHeight="1" x14ac:dyDescent="0.2">
      <c r="D322" s="221"/>
      <c r="E322" s="221"/>
      <c r="F322" s="221"/>
      <c r="G322" s="221"/>
      <c r="H322" s="221"/>
      <c r="I322" s="221"/>
      <c r="J322" s="221"/>
      <c r="K322" s="221"/>
      <c r="L322" s="221"/>
      <c r="M322" s="221"/>
      <c r="N322" s="221"/>
    </row>
    <row r="323" spans="4:14" ht="14.25" customHeight="1" x14ac:dyDescent="0.2">
      <c r="D323" s="221"/>
      <c r="E323" s="221"/>
      <c r="F323" s="221"/>
      <c r="G323" s="221"/>
      <c r="H323" s="221"/>
      <c r="I323" s="221"/>
      <c r="J323" s="221"/>
      <c r="K323" s="221"/>
      <c r="L323" s="221"/>
      <c r="M323" s="221"/>
      <c r="N323" s="221"/>
    </row>
    <row r="324" spans="4:14" ht="14.25" customHeight="1" x14ac:dyDescent="0.2">
      <c r="D324" s="221"/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</row>
    <row r="325" spans="4:14" ht="14.25" customHeight="1" x14ac:dyDescent="0.2">
      <c r="D325" s="221"/>
      <c r="E325" s="221"/>
      <c r="F325" s="221"/>
      <c r="G325" s="221"/>
      <c r="H325" s="221"/>
      <c r="I325" s="221"/>
      <c r="J325" s="221"/>
      <c r="K325" s="221"/>
      <c r="L325" s="221"/>
      <c r="M325" s="221"/>
      <c r="N325" s="221"/>
    </row>
    <row r="326" spans="4:14" ht="14.25" customHeight="1" x14ac:dyDescent="0.2">
      <c r="D326" s="221"/>
      <c r="E326" s="221"/>
      <c r="F326" s="221"/>
      <c r="G326" s="221"/>
      <c r="H326" s="221"/>
      <c r="I326" s="221"/>
      <c r="J326" s="221"/>
      <c r="K326" s="221"/>
      <c r="L326" s="221"/>
      <c r="M326" s="221"/>
      <c r="N326" s="221"/>
    </row>
    <row r="327" spans="4:14" ht="14.25" customHeight="1" x14ac:dyDescent="0.2">
      <c r="D327" s="221"/>
      <c r="E327" s="221"/>
      <c r="F327" s="221"/>
      <c r="G327" s="221"/>
      <c r="H327" s="221"/>
      <c r="I327" s="221"/>
      <c r="J327" s="221"/>
      <c r="K327" s="221"/>
      <c r="L327" s="221"/>
      <c r="M327" s="221"/>
      <c r="N327" s="221"/>
    </row>
    <row r="328" spans="4:14" ht="14.25" customHeight="1" x14ac:dyDescent="0.2">
      <c r="D328" s="221"/>
      <c r="E328" s="221"/>
      <c r="F328" s="221"/>
      <c r="G328" s="221"/>
      <c r="H328" s="221"/>
      <c r="I328" s="221"/>
      <c r="J328" s="221"/>
      <c r="K328" s="221"/>
      <c r="L328" s="221"/>
      <c r="M328" s="221"/>
      <c r="N328" s="221"/>
    </row>
    <row r="329" spans="4:14" ht="14.25" customHeight="1" x14ac:dyDescent="0.2">
      <c r="D329" s="221"/>
      <c r="E329" s="221"/>
      <c r="F329" s="221"/>
      <c r="G329" s="221"/>
      <c r="H329" s="221"/>
      <c r="I329" s="221"/>
      <c r="J329" s="221"/>
      <c r="K329" s="221"/>
      <c r="L329" s="221"/>
      <c r="M329" s="221"/>
      <c r="N329" s="221"/>
    </row>
    <row r="330" spans="4:14" ht="14.25" customHeight="1" x14ac:dyDescent="0.2">
      <c r="D330" s="221"/>
      <c r="E330" s="221"/>
      <c r="F330" s="221"/>
      <c r="G330" s="221"/>
      <c r="H330" s="221"/>
      <c r="I330" s="221"/>
      <c r="J330" s="221"/>
      <c r="K330" s="221"/>
      <c r="L330" s="221"/>
      <c r="M330" s="221"/>
      <c r="N330" s="221"/>
    </row>
    <row r="331" spans="4:14" ht="14.25" customHeight="1" x14ac:dyDescent="0.2">
      <c r="D331" s="221"/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</row>
    <row r="332" spans="4:14" ht="14.25" customHeight="1" x14ac:dyDescent="0.2">
      <c r="D332" s="221"/>
      <c r="E332" s="221"/>
      <c r="F332" s="221"/>
      <c r="G332" s="221"/>
      <c r="H332" s="221"/>
      <c r="I332" s="221"/>
      <c r="J332" s="221"/>
      <c r="K332" s="221"/>
      <c r="L332" s="221"/>
      <c r="M332" s="221"/>
      <c r="N332" s="221"/>
    </row>
    <row r="333" spans="4:14" ht="14.25" customHeight="1" x14ac:dyDescent="0.2">
      <c r="D333" s="221"/>
      <c r="E333" s="221"/>
      <c r="F333" s="221"/>
      <c r="G333" s="221"/>
      <c r="H333" s="221"/>
      <c r="I333" s="221"/>
      <c r="J333" s="221"/>
      <c r="K333" s="221"/>
      <c r="L333" s="221"/>
      <c r="M333" s="221"/>
      <c r="N333" s="221"/>
    </row>
    <row r="334" spans="4:14" ht="14.25" customHeight="1" x14ac:dyDescent="0.2">
      <c r="D334" s="221"/>
      <c r="E334" s="221"/>
      <c r="F334" s="221"/>
      <c r="G334" s="221"/>
      <c r="H334" s="221"/>
      <c r="I334" s="221"/>
      <c r="J334" s="221"/>
      <c r="K334" s="221"/>
      <c r="L334" s="221"/>
      <c r="M334" s="221"/>
      <c r="N334" s="221"/>
    </row>
    <row r="335" spans="4:14" ht="14.25" customHeight="1" x14ac:dyDescent="0.2">
      <c r="D335" s="221"/>
      <c r="E335" s="221"/>
      <c r="F335" s="221"/>
      <c r="G335" s="221"/>
      <c r="H335" s="221"/>
      <c r="I335" s="221"/>
      <c r="J335" s="221"/>
      <c r="K335" s="221"/>
      <c r="L335" s="221"/>
      <c r="M335" s="221"/>
      <c r="N335" s="221"/>
    </row>
    <row r="336" spans="4:14" ht="14.25" customHeight="1" x14ac:dyDescent="0.2">
      <c r="D336" s="221"/>
      <c r="E336" s="221"/>
      <c r="F336" s="221"/>
      <c r="G336" s="221"/>
      <c r="H336" s="221"/>
      <c r="I336" s="221"/>
      <c r="J336" s="221"/>
      <c r="K336" s="221"/>
      <c r="L336" s="221"/>
      <c r="M336" s="221"/>
      <c r="N336" s="221"/>
    </row>
    <row r="337" spans="4:14" ht="14.25" customHeight="1" x14ac:dyDescent="0.2">
      <c r="D337" s="221"/>
      <c r="E337" s="221"/>
      <c r="F337" s="221"/>
      <c r="G337" s="221"/>
      <c r="H337" s="221"/>
      <c r="I337" s="221"/>
      <c r="J337" s="221"/>
      <c r="K337" s="221"/>
      <c r="L337" s="221"/>
      <c r="M337" s="221"/>
      <c r="N337" s="221"/>
    </row>
    <row r="338" spans="4:14" ht="14.25" customHeight="1" x14ac:dyDescent="0.2">
      <c r="D338" s="221"/>
      <c r="E338" s="221"/>
      <c r="F338" s="221"/>
      <c r="G338" s="221"/>
      <c r="H338" s="221"/>
      <c r="I338" s="221"/>
      <c r="J338" s="221"/>
      <c r="K338" s="221"/>
      <c r="L338" s="221"/>
      <c r="M338" s="221"/>
      <c r="N338" s="221"/>
    </row>
    <row r="339" spans="4:14" ht="14.25" customHeight="1" x14ac:dyDescent="0.2">
      <c r="D339" s="221"/>
      <c r="E339" s="221"/>
      <c r="F339" s="221"/>
      <c r="G339" s="221"/>
      <c r="H339" s="221"/>
      <c r="I339" s="221"/>
      <c r="J339" s="221"/>
      <c r="K339" s="221"/>
      <c r="L339" s="221"/>
      <c r="M339" s="221"/>
      <c r="N339" s="221"/>
    </row>
    <row r="340" spans="4:14" ht="14.25" customHeight="1" x14ac:dyDescent="0.2">
      <c r="D340" s="221"/>
      <c r="E340" s="221"/>
      <c r="F340" s="221"/>
      <c r="G340" s="221"/>
      <c r="H340" s="221"/>
      <c r="I340" s="221"/>
      <c r="J340" s="221"/>
      <c r="K340" s="221"/>
      <c r="L340" s="221"/>
      <c r="M340" s="221"/>
      <c r="N340" s="221"/>
    </row>
    <row r="341" spans="4:14" ht="14.25" customHeight="1" x14ac:dyDescent="0.2">
      <c r="D341" s="221"/>
      <c r="E341" s="221"/>
      <c r="F341" s="221"/>
      <c r="G341" s="221"/>
      <c r="H341" s="221"/>
      <c r="I341" s="221"/>
      <c r="J341" s="221"/>
      <c r="K341" s="221"/>
      <c r="L341" s="221"/>
      <c r="M341" s="221"/>
      <c r="N341" s="221"/>
    </row>
    <row r="342" spans="4:14" ht="14.25" customHeight="1" x14ac:dyDescent="0.2">
      <c r="D342" s="221"/>
      <c r="E342" s="221"/>
      <c r="F342" s="221"/>
      <c r="G342" s="221"/>
      <c r="H342" s="221"/>
      <c r="I342" s="221"/>
      <c r="J342" s="221"/>
      <c r="K342" s="221"/>
      <c r="L342" s="221"/>
      <c r="M342" s="221"/>
      <c r="N342" s="221"/>
    </row>
    <row r="343" spans="4:14" ht="14.25" customHeight="1" x14ac:dyDescent="0.2">
      <c r="D343" s="221"/>
      <c r="E343" s="221"/>
      <c r="F343" s="221"/>
      <c r="G343" s="221"/>
      <c r="H343" s="221"/>
      <c r="I343" s="221"/>
      <c r="J343" s="221"/>
      <c r="K343" s="221"/>
      <c r="L343" s="221"/>
      <c r="M343" s="221"/>
      <c r="N343" s="221"/>
    </row>
    <row r="344" spans="4:14" ht="14.25" customHeight="1" x14ac:dyDescent="0.2">
      <c r="D344" s="221"/>
      <c r="E344" s="221"/>
      <c r="F344" s="221"/>
      <c r="G344" s="221"/>
      <c r="H344" s="221"/>
      <c r="I344" s="221"/>
      <c r="J344" s="221"/>
      <c r="K344" s="221"/>
      <c r="L344" s="221"/>
      <c r="M344" s="221"/>
      <c r="N344" s="221"/>
    </row>
    <row r="345" spans="4:14" ht="14.25" customHeight="1" x14ac:dyDescent="0.2">
      <c r="D345" s="221"/>
      <c r="E345" s="221"/>
      <c r="F345" s="221"/>
      <c r="G345" s="221"/>
      <c r="H345" s="221"/>
      <c r="I345" s="221"/>
      <c r="J345" s="221"/>
      <c r="K345" s="221"/>
      <c r="L345" s="221"/>
      <c r="M345" s="221"/>
      <c r="N345" s="221"/>
    </row>
    <row r="346" spans="4:14" ht="14.25" customHeight="1" x14ac:dyDescent="0.2">
      <c r="D346" s="221"/>
      <c r="E346" s="221"/>
      <c r="F346" s="221"/>
      <c r="G346" s="221"/>
      <c r="H346" s="221"/>
      <c r="I346" s="221"/>
      <c r="J346" s="221"/>
      <c r="K346" s="221"/>
      <c r="L346" s="221"/>
      <c r="M346" s="221"/>
      <c r="N346" s="221"/>
    </row>
    <row r="347" spans="4:14" ht="14.25" customHeight="1" x14ac:dyDescent="0.2">
      <c r="D347" s="221"/>
      <c r="E347" s="221"/>
      <c r="F347" s="221"/>
      <c r="G347" s="221"/>
      <c r="H347" s="221"/>
      <c r="I347" s="221"/>
      <c r="J347" s="221"/>
      <c r="K347" s="221"/>
      <c r="L347" s="221"/>
      <c r="M347" s="221"/>
      <c r="N347" s="221"/>
    </row>
    <row r="348" spans="4:14" ht="14.25" customHeight="1" x14ac:dyDescent="0.2">
      <c r="D348" s="221"/>
      <c r="E348" s="221"/>
      <c r="F348" s="221"/>
      <c r="G348" s="221"/>
      <c r="H348" s="221"/>
      <c r="I348" s="221"/>
      <c r="J348" s="221"/>
      <c r="K348" s="221"/>
      <c r="L348" s="221"/>
      <c r="M348" s="221"/>
      <c r="N348" s="221"/>
    </row>
    <row r="349" spans="4:14" ht="14.25" customHeight="1" x14ac:dyDescent="0.2">
      <c r="D349" s="221"/>
      <c r="E349" s="221"/>
      <c r="F349" s="221"/>
      <c r="G349" s="221"/>
      <c r="H349" s="221"/>
      <c r="I349" s="221"/>
      <c r="J349" s="221"/>
      <c r="K349" s="221"/>
      <c r="L349" s="221"/>
      <c r="M349" s="221"/>
      <c r="N349" s="221"/>
    </row>
    <row r="350" spans="4:14" ht="14.25" customHeight="1" x14ac:dyDescent="0.2">
      <c r="D350" s="221"/>
      <c r="E350" s="221"/>
      <c r="F350" s="221"/>
      <c r="G350" s="221"/>
      <c r="H350" s="221"/>
      <c r="I350" s="221"/>
      <c r="J350" s="221"/>
      <c r="K350" s="221"/>
      <c r="L350" s="221"/>
      <c r="M350" s="221"/>
      <c r="N350" s="221"/>
    </row>
    <row r="351" spans="4:14" ht="14.25" customHeight="1" x14ac:dyDescent="0.2">
      <c r="D351" s="221"/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</row>
    <row r="352" spans="4:14" ht="14.25" customHeight="1" x14ac:dyDescent="0.2">
      <c r="D352" s="221"/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</row>
    <row r="353" spans="4:14" ht="14.25" customHeight="1" x14ac:dyDescent="0.2">
      <c r="D353" s="221"/>
      <c r="E353" s="221"/>
      <c r="F353" s="221"/>
      <c r="G353" s="221"/>
      <c r="H353" s="221"/>
      <c r="I353" s="221"/>
      <c r="J353" s="221"/>
      <c r="K353" s="221"/>
      <c r="L353" s="221"/>
      <c r="M353" s="221"/>
      <c r="N353" s="221"/>
    </row>
    <row r="354" spans="4:14" ht="14.25" customHeight="1" x14ac:dyDescent="0.2">
      <c r="D354" s="221"/>
      <c r="E354" s="221"/>
      <c r="F354" s="221"/>
      <c r="G354" s="221"/>
      <c r="H354" s="221"/>
      <c r="I354" s="221"/>
      <c r="J354" s="221"/>
      <c r="K354" s="221"/>
      <c r="L354" s="221"/>
      <c r="M354" s="221"/>
      <c r="N354" s="221"/>
    </row>
    <row r="355" spans="4:14" ht="14.25" customHeight="1" x14ac:dyDescent="0.2">
      <c r="D355" s="221"/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</row>
    <row r="356" spans="4:14" ht="14.25" customHeight="1" x14ac:dyDescent="0.2">
      <c r="D356" s="221"/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</row>
    <row r="357" spans="4:14" ht="14.25" customHeight="1" x14ac:dyDescent="0.2">
      <c r="D357" s="221"/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</row>
    <row r="358" spans="4:14" ht="14.25" customHeight="1" x14ac:dyDescent="0.2">
      <c r="D358" s="221"/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</row>
    <row r="359" spans="4:14" ht="14.25" customHeight="1" x14ac:dyDescent="0.2"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</row>
    <row r="360" spans="4:14" ht="14.25" customHeight="1" x14ac:dyDescent="0.2">
      <c r="D360" s="221"/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</row>
    <row r="361" spans="4:14" ht="14.25" customHeight="1" x14ac:dyDescent="0.2">
      <c r="D361" s="221"/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</row>
    <row r="362" spans="4:14" ht="14.25" customHeight="1" x14ac:dyDescent="0.2">
      <c r="D362" s="221"/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</row>
    <row r="363" spans="4:14" ht="14.25" customHeight="1" x14ac:dyDescent="0.2">
      <c r="D363" s="221"/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</row>
    <row r="364" spans="4:14" ht="14.25" customHeight="1" x14ac:dyDescent="0.2">
      <c r="D364" s="221"/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</row>
    <row r="365" spans="4:14" ht="14.25" customHeight="1" x14ac:dyDescent="0.2">
      <c r="D365" s="221"/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</row>
    <row r="366" spans="4:14" ht="14.25" customHeight="1" x14ac:dyDescent="0.2">
      <c r="D366" s="221"/>
      <c r="E366" s="221"/>
      <c r="F366" s="221"/>
      <c r="G366" s="221"/>
      <c r="H366" s="221"/>
      <c r="I366" s="221"/>
      <c r="J366" s="221"/>
      <c r="K366" s="221"/>
      <c r="L366" s="221"/>
      <c r="M366" s="221"/>
      <c r="N366" s="221"/>
    </row>
    <row r="367" spans="4:14" ht="14.25" customHeight="1" x14ac:dyDescent="0.2">
      <c r="D367" s="221"/>
      <c r="E367" s="221"/>
      <c r="F367" s="221"/>
      <c r="G367" s="221"/>
      <c r="H367" s="221"/>
      <c r="I367" s="221"/>
      <c r="J367" s="221"/>
      <c r="K367" s="221"/>
      <c r="L367" s="221"/>
      <c r="M367" s="221"/>
      <c r="N367" s="221"/>
    </row>
    <row r="368" spans="4:14" ht="14.25" customHeight="1" x14ac:dyDescent="0.2">
      <c r="D368" s="221"/>
      <c r="E368" s="221"/>
      <c r="F368" s="221"/>
      <c r="G368" s="221"/>
      <c r="H368" s="221"/>
      <c r="I368" s="221"/>
      <c r="J368" s="221"/>
      <c r="K368" s="221"/>
      <c r="L368" s="221"/>
      <c r="M368" s="221"/>
      <c r="N368" s="221"/>
    </row>
    <row r="369" spans="4:14" ht="14.25" customHeight="1" x14ac:dyDescent="0.2">
      <c r="D369" s="221"/>
      <c r="E369" s="221"/>
      <c r="F369" s="221"/>
      <c r="G369" s="221"/>
      <c r="H369" s="221"/>
      <c r="I369" s="221"/>
      <c r="J369" s="221"/>
      <c r="K369" s="221"/>
      <c r="L369" s="221"/>
      <c r="M369" s="221"/>
      <c r="N369" s="221"/>
    </row>
    <row r="370" spans="4:14" ht="14.25" customHeight="1" x14ac:dyDescent="0.2">
      <c r="D370" s="221"/>
      <c r="E370" s="221"/>
      <c r="F370" s="221"/>
      <c r="G370" s="221"/>
      <c r="H370" s="221"/>
      <c r="I370" s="221"/>
      <c r="J370" s="221"/>
      <c r="K370" s="221"/>
      <c r="L370" s="221"/>
      <c r="M370" s="221"/>
      <c r="N370" s="221"/>
    </row>
    <row r="371" spans="4:14" ht="14.25" customHeight="1" x14ac:dyDescent="0.2">
      <c r="D371" s="221"/>
      <c r="E371" s="221"/>
      <c r="F371" s="221"/>
      <c r="G371" s="221"/>
      <c r="H371" s="221"/>
      <c r="I371" s="221"/>
      <c r="J371" s="221"/>
      <c r="K371" s="221"/>
      <c r="L371" s="221"/>
      <c r="M371" s="221"/>
      <c r="N371" s="221"/>
    </row>
    <row r="372" spans="4:14" ht="14.25" customHeight="1" x14ac:dyDescent="0.2">
      <c r="D372" s="221"/>
      <c r="E372" s="221"/>
      <c r="F372" s="221"/>
      <c r="G372" s="221"/>
      <c r="H372" s="221"/>
      <c r="I372" s="221"/>
      <c r="J372" s="221"/>
      <c r="K372" s="221"/>
      <c r="L372" s="221"/>
      <c r="M372" s="221"/>
      <c r="N372" s="221"/>
    </row>
    <row r="373" spans="4:14" ht="14.25" customHeight="1" x14ac:dyDescent="0.2">
      <c r="D373" s="221"/>
      <c r="E373" s="221"/>
      <c r="F373" s="221"/>
      <c r="G373" s="221"/>
      <c r="H373" s="221"/>
      <c r="I373" s="221"/>
      <c r="J373" s="221"/>
      <c r="K373" s="221"/>
      <c r="L373" s="221"/>
      <c r="M373" s="221"/>
      <c r="N373" s="221"/>
    </row>
    <row r="374" spans="4:14" ht="14.25" customHeight="1" x14ac:dyDescent="0.2">
      <c r="D374" s="221"/>
      <c r="E374" s="221"/>
      <c r="F374" s="221"/>
      <c r="G374" s="221"/>
      <c r="H374" s="221"/>
      <c r="I374" s="221"/>
      <c r="J374" s="221"/>
      <c r="K374" s="221"/>
      <c r="L374" s="221"/>
      <c r="M374" s="221"/>
      <c r="N374" s="221"/>
    </row>
    <row r="375" spans="4:14" ht="14.25" customHeight="1" x14ac:dyDescent="0.2">
      <c r="D375" s="221"/>
      <c r="E375" s="221"/>
      <c r="F375" s="221"/>
      <c r="G375" s="221"/>
      <c r="H375" s="221"/>
      <c r="I375" s="221"/>
      <c r="J375" s="221"/>
      <c r="K375" s="221"/>
      <c r="L375" s="221"/>
      <c r="M375" s="221"/>
      <c r="N375" s="221"/>
    </row>
    <row r="376" spans="4:14" ht="14.25" customHeight="1" x14ac:dyDescent="0.2">
      <c r="D376" s="221"/>
      <c r="E376" s="221"/>
      <c r="F376" s="221"/>
      <c r="G376" s="221"/>
      <c r="H376" s="221"/>
      <c r="I376" s="221"/>
      <c r="J376" s="221"/>
      <c r="K376" s="221"/>
      <c r="L376" s="221"/>
      <c r="M376" s="221"/>
      <c r="N376" s="221"/>
    </row>
    <row r="377" spans="4:14" ht="14.25" customHeight="1" x14ac:dyDescent="0.2">
      <c r="D377" s="221"/>
      <c r="E377" s="221"/>
      <c r="F377" s="221"/>
      <c r="G377" s="221"/>
      <c r="H377" s="221"/>
      <c r="I377" s="221"/>
      <c r="J377" s="221"/>
      <c r="K377" s="221"/>
      <c r="L377" s="221"/>
      <c r="M377" s="221"/>
      <c r="N377" s="221"/>
    </row>
    <row r="378" spans="4:14" ht="14.25" customHeight="1" x14ac:dyDescent="0.2">
      <c r="D378" s="221"/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</row>
    <row r="379" spans="4:14" ht="14.25" customHeight="1" x14ac:dyDescent="0.2">
      <c r="D379" s="221"/>
      <c r="E379" s="221"/>
      <c r="F379" s="221"/>
      <c r="G379" s="221"/>
      <c r="H379" s="221"/>
      <c r="I379" s="221"/>
      <c r="J379" s="221"/>
      <c r="K379" s="221"/>
      <c r="L379" s="221"/>
      <c r="M379" s="221"/>
      <c r="N379" s="221"/>
    </row>
    <row r="380" spans="4:14" ht="14.25" customHeight="1" x14ac:dyDescent="0.2">
      <c r="D380" s="221"/>
      <c r="E380" s="221"/>
      <c r="F380" s="221"/>
      <c r="G380" s="221"/>
      <c r="H380" s="221"/>
      <c r="I380" s="221"/>
      <c r="J380" s="221"/>
      <c r="K380" s="221"/>
      <c r="L380" s="221"/>
      <c r="M380" s="221"/>
      <c r="N380" s="221"/>
    </row>
    <row r="381" spans="4:14" ht="14.25" customHeight="1" x14ac:dyDescent="0.2">
      <c r="D381" s="221"/>
      <c r="E381" s="221"/>
      <c r="F381" s="221"/>
      <c r="G381" s="221"/>
      <c r="H381" s="221"/>
      <c r="I381" s="221"/>
      <c r="J381" s="221"/>
      <c r="K381" s="221"/>
      <c r="L381" s="221"/>
      <c r="M381" s="221"/>
      <c r="N381" s="221"/>
    </row>
    <row r="382" spans="4:14" ht="14.25" customHeight="1" x14ac:dyDescent="0.2">
      <c r="D382" s="221"/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</row>
    <row r="383" spans="4:14" ht="14.25" customHeight="1" x14ac:dyDescent="0.2">
      <c r="D383" s="221"/>
      <c r="E383" s="221"/>
      <c r="F383" s="221"/>
      <c r="G383" s="221"/>
      <c r="H383" s="221"/>
      <c r="I383" s="221"/>
      <c r="J383" s="221"/>
      <c r="K383" s="221"/>
      <c r="L383" s="221"/>
      <c r="M383" s="221"/>
      <c r="N383" s="221"/>
    </row>
    <row r="384" spans="4:14" ht="14.25" customHeight="1" x14ac:dyDescent="0.2">
      <c r="D384" s="221"/>
      <c r="E384" s="221"/>
      <c r="F384" s="221"/>
      <c r="G384" s="221"/>
      <c r="H384" s="221"/>
      <c r="I384" s="221"/>
      <c r="J384" s="221"/>
      <c r="K384" s="221"/>
      <c r="L384" s="221"/>
      <c r="M384" s="221"/>
      <c r="N384" s="221"/>
    </row>
    <row r="385" spans="4:14" ht="14.25" customHeight="1" x14ac:dyDescent="0.2">
      <c r="D385" s="221"/>
      <c r="E385" s="221"/>
      <c r="F385" s="221"/>
      <c r="G385" s="221"/>
      <c r="H385" s="221"/>
      <c r="I385" s="221"/>
      <c r="J385" s="221"/>
      <c r="K385" s="221"/>
      <c r="L385" s="221"/>
      <c r="M385" s="221"/>
      <c r="N385" s="221"/>
    </row>
    <row r="386" spans="4:14" ht="14.25" customHeight="1" x14ac:dyDescent="0.2">
      <c r="D386" s="221"/>
      <c r="E386" s="221"/>
      <c r="F386" s="221"/>
      <c r="G386" s="221"/>
      <c r="H386" s="221"/>
      <c r="I386" s="221"/>
      <c r="J386" s="221"/>
      <c r="K386" s="221"/>
      <c r="L386" s="221"/>
      <c r="M386" s="221"/>
      <c r="N386" s="221"/>
    </row>
    <row r="387" spans="4:14" ht="14.25" customHeight="1" x14ac:dyDescent="0.2">
      <c r="D387" s="221"/>
      <c r="E387" s="221"/>
      <c r="F387" s="221"/>
      <c r="G387" s="221"/>
      <c r="H387" s="221"/>
      <c r="I387" s="221"/>
      <c r="J387" s="221"/>
      <c r="K387" s="221"/>
      <c r="L387" s="221"/>
      <c r="M387" s="221"/>
      <c r="N387" s="221"/>
    </row>
    <row r="388" spans="4:14" ht="14.25" customHeight="1" x14ac:dyDescent="0.2">
      <c r="D388" s="221"/>
      <c r="E388" s="221"/>
      <c r="F388" s="221"/>
      <c r="G388" s="221"/>
      <c r="H388" s="221"/>
      <c r="I388" s="221"/>
      <c r="J388" s="221"/>
      <c r="K388" s="221"/>
      <c r="L388" s="221"/>
      <c r="M388" s="221"/>
      <c r="N388" s="221"/>
    </row>
    <row r="389" spans="4:14" ht="14.25" customHeight="1" x14ac:dyDescent="0.2">
      <c r="D389" s="221"/>
      <c r="E389" s="221"/>
      <c r="F389" s="221"/>
      <c r="G389" s="221"/>
      <c r="H389" s="221"/>
      <c r="I389" s="221"/>
      <c r="J389" s="221"/>
      <c r="K389" s="221"/>
      <c r="L389" s="221"/>
      <c r="M389" s="221"/>
      <c r="N389" s="221"/>
    </row>
    <row r="390" spans="4:14" ht="14.25" customHeight="1" x14ac:dyDescent="0.2">
      <c r="D390" s="221"/>
      <c r="E390" s="221"/>
      <c r="F390" s="221"/>
      <c r="G390" s="221"/>
      <c r="H390" s="221"/>
      <c r="I390" s="221"/>
      <c r="J390" s="221"/>
      <c r="K390" s="221"/>
      <c r="L390" s="221"/>
      <c r="M390" s="221"/>
      <c r="N390" s="221"/>
    </row>
    <row r="391" spans="4:14" ht="14.25" customHeight="1" x14ac:dyDescent="0.2">
      <c r="D391" s="221"/>
      <c r="E391" s="221"/>
      <c r="F391" s="221"/>
      <c r="G391" s="221"/>
      <c r="H391" s="221"/>
      <c r="I391" s="221"/>
      <c r="J391" s="221"/>
      <c r="K391" s="221"/>
      <c r="L391" s="221"/>
      <c r="M391" s="221"/>
      <c r="N391" s="221"/>
    </row>
    <row r="392" spans="4:14" ht="14.25" customHeight="1" x14ac:dyDescent="0.2">
      <c r="D392" s="221"/>
      <c r="E392" s="221"/>
      <c r="F392" s="221"/>
      <c r="G392" s="221"/>
      <c r="H392" s="221"/>
      <c r="I392" s="221"/>
      <c r="J392" s="221"/>
      <c r="K392" s="221"/>
      <c r="L392" s="221"/>
      <c r="M392" s="221"/>
      <c r="N392" s="221"/>
    </row>
    <row r="393" spans="4:14" ht="14.25" customHeight="1" x14ac:dyDescent="0.2">
      <c r="D393" s="221"/>
      <c r="E393" s="221"/>
      <c r="F393" s="221"/>
      <c r="G393" s="221"/>
      <c r="H393" s="221"/>
      <c r="I393" s="221"/>
      <c r="J393" s="221"/>
      <c r="K393" s="221"/>
      <c r="L393" s="221"/>
      <c r="M393" s="221"/>
      <c r="N393" s="221"/>
    </row>
    <row r="394" spans="4:14" ht="14.25" customHeight="1" x14ac:dyDescent="0.2">
      <c r="D394" s="221"/>
      <c r="E394" s="221"/>
      <c r="F394" s="221"/>
      <c r="G394" s="221"/>
      <c r="H394" s="221"/>
      <c r="I394" s="221"/>
      <c r="J394" s="221"/>
      <c r="K394" s="221"/>
      <c r="L394" s="221"/>
      <c r="M394" s="221"/>
      <c r="N394" s="221"/>
    </row>
    <row r="395" spans="4:14" ht="14.25" customHeight="1" x14ac:dyDescent="0.2">
      <c r="D395" s="221"/>
      <c r="E395" s="221"/>
      <c r="F395" s="221"/>
      <c r="G395" s="221"/>
      <c r="H395" s="221"/>
      <c r="I395" s="221"/>
      <c r="J395" s="221"/>
      <c r="K395" s="221"/>
      <c r="L395" s="221"/>
      <c r="M395" s="221"/>
      <c r="N395" s="221"/>
    </row>
    <row r="396" spans="4:14" ht="14.25" customHeight="1" x14ac:dyDescent="0.2">
      <c r="D396" s="221"/>
      <c r="E396" s="221"/>
      <c r="F396" s="221"/>
      <c r="G396" s="221"/>
      <c r="H396" s="221"/>
      <c r="I396" s="221"/>
      <c r="J396" s="221"/>
      <c r="K396" s="221"/>
      <c r="L396" s="221"/>
      <c r="M396" s="221"/>
      <c r="N396" s="221"/>
    </row>
    <row r="397" spans="4:14" ht="14.25" customHeight="1" x14ac:dyDescent="0.2">
      <c r="D397" s="221"/>
      <c r="E397" s="221"/>
      <c r="F397" s="221"/>
      <c r="G397" s="221"/>
      <c r="H397" s="221"/>
      <c r="I397" s="221"/>
      <c r="J397" s="221"/>
      <c r="K397" s="221"/>
      <c r="L397" s="221"/>
      <c r="M397" s="221"/>
      <c r="N397" s="221"/>
    </row>
    <row r="398" spans="4:14" ht="14.25" customHeight="1" x14ac:dyDescent="0.2">
      <c r="D398" s="221"/>
      <c r="E398" s="221"/>
      <c r="F398" s="221"/>
      <c r="G398" s="221"/>
      <c r="H398" s="221"/>
      <c r="I398" s="221"/>
      <c r="J398" s="221"/>
      <c r="K398" s="221"/>
      <c r="L398" s="221"/>
      <c r="M398" s="221"/>
      <c r="N398" s="221"/>
    </row>
    <row r="399" spans="4:14" ht="14.25" customHeight="1" x14ac:dyDescent="0.2">
      <c r="D399" s="221"/>
      <c r="E399" s="221"/>
      <c r="F399" s="221"/>
      <c r="G399" s="221"/>
      <c r="H399" s="221"/>
      <c r="I399" s="221"/>
      <c r="J399" s="221"/>
      <c r="K399" s="221"/>
      <c r="L399" s="221"/>
      <c r="M399" s="221"/>
      <c r="N399" s="221"/>
    </row>
    <row r="400" spans="4:14" ht="14.25" customHeight="1" x14ac:dyDescent="0.2">
      <c r="D400" s="221"/>
      <c r="E400" s="221"/>
      <c r="F400" s="221"/>
      <c r="G400" s="221"/>
      <c r="H400" s="221"/>
      <c r="I400" s="221"/>
      <c r="J400" s="221"/>
      <c r="K400" s="221"/>
      <c r="L400" s="221"/>
      <c r="M400" s="221"/>
      <c r="N400" s="221"/>
    </row>
    <row r="401" spans="4:14" ht="14.25" customHeight="1" x14ac:dyDescent="0.2">
      <c r="D401" s="221"/>
      <c r="E401" s="221"/>
      <c r="F401" s="221"/>
      <c r="G401" s="221"/>
      <c r="H401" s="221"/>
      <c r="I401" s="221"/>
      <c r="J401" s="221"/>
      <c r="K401" s="221"/>
      <c r="L401" s="221"/>
      <c r="M401" s="221"/>
      <c r="N401" s="221"/>
    </row>
    <row r="402" spans="4:14" ht="14.25" customHeight="1" x14ac:dyDescent="0.2">
      <c r="D402" s="221"/>
      <c r="E402" s="221"/>
      <c r="F402" s="221"/>
      <c r="G402" s="221"/>
      <c r="H402" s="221"/>
      <c r="I402" s="221"/>
      <c r="J402" s="221"/>
      <c r="K402" s="221"/>
      <c r="L402" s="221"/>
      <c r="M402" s="221"/>
      <c r="N402" s="221"/>
    </row>
    <row r="403" spans="4:14" ht="14.25" customHeight="1" x14ac:dyDescent="0.2">
      <c r="D403" s="221"/>
      <c r="E403" s="221"/>
      <c r="F403" s="221"/>
      <c r="G403" s="221"/>
      <c r="H403" s="221"/>
      <c r="I403" s="221"/>
      <c r="J403" s="221"/>
      <c r="K403" s="221"/>
      <c r="L403" s="221"/>
      <c r="M403" s="221"/>
      <c r="N403" s="221"/>
    </row>
    <row r="404" spans="4:14" ht="14.25" customHeight="1" x14ac:dyDescent="0.2">
      <c r="D404" s="221"/>
      <c r="E404" s="221"/>
      <c r="F404" s="221"/>
      <c r="G404" s="221"/>
      <c r="H404" s="221"/>
      <c r="I404" s="221"/>
      <c r="J404" s="221"/>
      <c r="K404" s="221"/>
      <c r="L404" s="221"/>
      <c r="M404" s="221"/>
      <c r="N404" s="221"/>
    </row>
    <row r="405" spans="4:14" ht="14.25" customHeight="1" x14ac:dyDescent="0.2">
      <c r="D405" s="221"/>
      <c r="E405" s="221"/>
      <c r="F405" s="221"/>
      <c r="G405" s="221"/>
      <c r="H405" s="221"/>
      <c r="I405" s="221"/>
      <c r="J405" s="221"/>
      <c r="K405" s="221"/>
      <c r="L405" s="221"/>
      <c r="M405" s="221"/>
      <c r="N405" s="221"/>
    </row>
    <row r="406" spans="4:14" ht="14.25" customHeight="1" x14ac:dyDescent="0.2">
      <c r="D406" s="221"/>
      <c r="E406" s="221"/>
      <c r="F406" s="221"/>
      <c r="G406" s="221"/>
      <c r="H406" s="221"/>
      <c r="I406" s="221"/>
      <c r="J406" s="221"/>
      <c r="K406" s="221"/>
      <c r="L406" s="221"/>
      <c r="M406" s="221"/>
      <c r="N406" s="221"/>
    </row>
    <row r="407" spans="4:14" ht="14.25" customHeight="1" x14ac:dyDescent="0.2">
      <c r="D407" s="221"/>
      <c r="E407" s="221"/>
      <c r="F407" s="221"/>
      <c r="G407" s="221"/>
      <c r="H407" s="221"/>
      <c r="I407" s="221"/>
      <c r="J407" s="221"/>
      <c r="K407" s="221"/>
      <c r="L407" s="221"/>
      <c r="M407" s="221"/>
      <c r="N407" s="221"/>
    </row>
    <row r="408" spans="4:14" ht="14.25" customHeight="1" x14ac:dyDescent="0.2">
      <c r="D408" s="221"/>
      <c r="E408" s="221"/>
      <c r="F408" s="221"/>
      <c r="G408" s="221"/>
      <c r="H408" s="221"/>
      <c r="I408" s="221"/>
      <c r="J408" s="221"/>
      <c r="K408" s="221"/>
      <c r="L408" s="221"/>
      <c r="M408" s="221"/>
      <c r="N408" s="221"/>
    </row>
    <row r="409" spans="4:14" ht="14.25" customHeight="1" x14ac:dyDescent="0.2">
      <c r="D409" s="221"/>
      <c r="E409" s="221"/>
      <c r="F409" s="221"/>
      <c r="G409" s="221"/>
      <c r="H409" s="221"/>
      <c r="I409" s="221"/>
      <c r="J409" s="221"/>
      <c r="K409" s="221"/>
      <c r="L409" s="221"/>
      <c r="M409" s="221"/>
      <c r="N409" s="221"/>
    </row>
    <row r="410" spans="4:14" ht="14.25" customHeight="1" x14ac:dyDescent="0.2">
      <c r="D410" s="221"/>
      <c r="E410" s="221"/>
      <c r="F410" s="221"/>
      <c r="G410" s="221"/>
      <c r="H410" s="221"/>
      <c r="I410" s="221"/>
      <c r="J410" s="221"/>
      <c r="K410" s="221"/>
      <c r="L410" s="221"/>
      <c r="M410" s="221"/>
      <c r="N410" s="221"/>
    </row>
    <row r="411" spans="4:14" ht="14.25" customHeight="1" x14ac:dyDescent="0.2">
      <c r="D411" s="221"/>
      <c r="E411" s="221"/>
      <c r="F411" s="221"/>
      <c r="G411" s="221"/>
      <c r="H411" s="221"/>
      <c r="I411" s="221"/>
      <c r="J411" s="221"/>
      <c r="K411" s="221"/>
      <c r="L411" s="221"/>
      <c r="M411" s="221"/>
      <c r="N411" s="221"/>
    </row>
    <row r="412" spans="4:14" ht="14.25" customHeight="1" x14ac:dyDescent="0.2">
      <c r="D412" s="221"/>
      <c r="E412" s="221"/>
      <c r="F412" s="221"/>
      <c r="G412" s="221"/>
      <c r="H412" s="221"/>
      <c r="I412" s="221"/>
      <c r="J412" s="221"/>
      <c r="K412" s="221"/>
      <c r="L412" s="221"/>
      <c r="M412" s="221"/>
      <c r="N412" s="221"/>
    </row>
    <row r="413" spans="4:14" ht="14.25" customHeight="1" x14ac:dyDescent="0.2">
      <c r="D413" s="221"/>
      <c r="E413" s="221"/>
      <c r="F413" s="221"/>
      <c r="G413" s="221"/>
      <c r="H413" s="221"/>
      <c r="I413" s="221"/>
      <c r="J413" s="221"/>
      <c r="K413" s="221"/>
      <c r="L413" s="221"/>
      <c r="M413" s="221"/>
      <c r="N413" s="221"/>
    </row>
    <row r="414" spans="4:14" ht="14.25" customHeight="1" x14ac:dyDescent="0.2">
      <c r="D414" s="221"/>
      <c r="E414" s="221"/>
      <c r="F414" s="221"/>
      <c r="G414" s="221"/>
      <c r="H414" s="221"/>
      <c r="I414" s="221"/>
      <c r="J414" s="221"/>
      <c r="K414" s="221"/>
      <c r="L414" s="221"/>
      <c r="M414" s="221"/>
      <c r="N414" s="221"/>
    </row>
    <row r="415" spans="4:14" ht="14.25" customHeight="1" x14ac:dyDescent="0.2">
      <c r="D415" s="221"/>
      <c r="E415" s="221"/>
      <c r="F415" s="221"/>
      <c r="G415" s="221"/>
      <c r="H415" s="221"/>
      <c r="I415" s="221"/>
      <c r="J415" s="221"/>
      <c r="K415" s="221"/>
      <c r="L415" s="221"/>
      <c r="M415" s="221"/>
      <c r="N415" s="221"/>
    </row>
    <row r="416" spans="4:14" ht="14.25" customHeight="1" x14ac:dyDescent="0.2">
      <c r="D416" s="221"/>
      <c r="E416" s="221"/>
      <c r="F416" s="221"/>
      <c r="G416" s="221"/>
      <c r="H416" s="221"/>
      <c r="I416" s="221"/>
      <c r="J416" s="221"/>
      <c r="K416" s="221"/>
      <c r="L416" s="221"/>
      <c r="M416" s="221"/>
      <c r="N416" s="221"/>
    </row>
    <row r="417" spans="4:14" ht="14.25" customHeight="1" x14ac:dyDescent="0.2">
      <c r="D417" s="221"/>
      <c r="E417" s="221"/>
      <c r="F417" s="221"/>
      <c r="G417" s="221"/>
      <c r="H417" s="221"/>
      <c r="I417" s="221"/>
      <c r="J417" s="221"/>
      <c r="K417" s="221"/>
      <c r="L417" s="221"/>
      <c r="M417" s="221"/>
      <c r="N417" s="221"/>
    </row>
    <row r="418" spans="4:14" ht="14.25" customHeight="1" x14ac:dyDescent="0.2">
      <c r="D418" s="221"/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</row>
    <row r="419" spans="4:14" ht="14.25" customHeight="1" x14ac:dyDescent="0.2">
      <c r="D419" s="221"/>
      <c r="E419" s="221"/>
      <c r="F419" s="221"/>
      <c r="G419" s="221"/>
      <c r="H419" s="221"/>
      <c r="I419" s="221"/>
      <c r="J419" s="221"/>
      <c r="K419" s="221"/>
      <c r="L419" s="221"/>
      <c r="M419" s="221"/>
      <c r="N419" s="221"/>
    </row>
    <row r="420" spans="4:14" ht="14.25" customHeight="1" x14ac:dyDescent="0.2">
      <c r="D420" s="221"/>
      <c r="E420" s="221"/>
      <c r="F420" s="221"/>
      <c r="G420" s="221"/>
      <c r="H420" s="221"/>
      <c r="I420" s="221"/>
      <c r="J420" s="221"/>
      <c r="K420" s="221"/>
      <c r="L420" s="221"/>
      <c r="M420" s="221"/>
      <c r="N420" s="221"/>
    </row>
    <row r="421" spans="4:14" ht="14.25" customHeight="1" x14ac:dyDescent="0.2">
      <c r="D421" s="221"/>
      <c r="E421" s="221"/>
      <c r="F421" s="221"/>
      <c r="G421" s="221"/>
      <c r="H421" s="221"/>
      <c r="I421" s="221"/>
      <c r="J421" s="221"/>
      <c r="K421" s="221"/>
      <c r="L421" s="221"/>
      <c r="M421" s="221"/>
      <c r="N421" s="221"/>
    </row>
    <row r="422" spans="4:14" ht="14.25" customHeight="1" x14ac:dyDescent="0.2">
      <c r="D422" s="221"/>
      <c r="E422" s="221"/>
      <c r="F422" s="221"/>
      <c r="G422" s="221"/>
      <c r="H422" s="221"/>
      <c r="I422" s="221"/>
      <c r="J422" s="221"/>
      <c r="K422" s="221"/>
      <c r="L422" s="221"/>
      <c r="M422" s="221"/>
      <c r="N422" s="221"/>
    </row>
    <row r="423" spans="4:14" ht="14.25" customHeight="1" x14ac:dyDescent="0.2">
      <c r="D423" s="221"/>
      <c r="E423" s="221"/>
      <c r="F423" s="221"/>
      <c r="G423" s="221"/>
      <c r="H423" s="221"/>
      <c r="I423" s="221"/>
      <c r="J423" s="221"/>
      <c r="K423" s="221"/>
      <c r="L423" s="221"/>
      <c r="M423" s="221"/>
      <c r="N423" s="221"/>
    </row>
    <row r="424" spans="4:14" ht="14.25" customHeight="1" x14ac:dyDescent="0.2">
      <c r="D424" s="221"/>
      <c r="E424" s="221"/>
      <c r="F424" s="221"/>
      <c r="G424" s="221"/>
      <c r="H424" s="221"/>
      <c r="I424" s="221"/>
      <c r="J424" s="221"/>
      <c r="K424" s="221"/>
      <c r="L424" s="221"/>
      <c r="M424" s="221"/>
      <c r="N424" s="221"/>
    </row>
    <row r="425" spans="4:14" ht="14.25" customHeight="1" x14ac:dyDescent="0.2">
      <c r="D425" s="221"/>
      <c r="E425" s="221"/>
      <c r="F425" s="221"/>
      <c r="G425" s="221"/>
      <c r="H425" s="221"/>
      <c r="I425" s="221"/>
      <c r="J425" s="221"/>
      <c r="K425" s="221"/>
      <c r="L425" s="221"/>
      <c r="M425" s="221"/>
      <c r="N425" s="221"/>
    </row>
    <row r="426" spans="4:14" ht="14.25" customHeight="1" x14ac:dyDescent="0.2">
      <c r="D426" s="221"/>
      <c r="E426" s="221"/>
      <c r="F426" s="221"/>
      <c r="G426" s="221"/>
      <c r="H426" s="221"/>
      <c r="I426" s="221"/>
      <c r="J426" s="221"/>
      <c r="K426" s="221"/>
      <c r="L426" s="221"/>
      <c r="M426" s="221"/>
      <c r="N426" s="221"/>
    </row>
    <row r="427" spans="4:14" ht="14.25" customHeight="1" x14ac:dyDescent="0.2">
      <c r="D427" s="221"/>
      <c r="E427" s="221"/>
      <c r="F427" s="221"/>
      <c r="G427" s="221"/>
      <c r="H427" s="221"/>
      <c r="I427" s="221"/>
      <c r="J427" s="221"/>
      <c r="K427" s="221"/>
      <c r="L427" s="221"/>
      <c r="M427" s="221"/>
      <c r="N427" s="221"/>
    </row>
    <row r="428" spans="4:14" ht="14.25" customHeight="1" x14ac:dyDescent="0.2">
      <c r="D428" s="221"/>
      <c r="E428" s="221"/>
      <c r="F428" s="221"/>
      <c r="G428" s="221"/>
      <c r="H428" s="221"/>
      <c r="I428" s="221"/>
      <c r="J428" s="221"/>
      <c r="K428" s="221"/>
      <c r="L428" s="221"/>
      <c r="M428" s="221"/>
      <c r="N428" s="221"/>
    </row>
    <row r="429" spans="4:14" ht="14.25" customHeight="1" x14ac:dyDescent="0.2">
      <c r="D429" s="221"/>
      <c r="E429" s="221"/>
      <c r="F429" s="221"/>
      <c r="G429" s="221"/>
      <c r="H429" s="221"/>
      <c r="I429" s="221"/>
      <c r="J429" s="221"/>
      <c r="K429" s="221"/>
      <c r="L429" s="221"/>
      <c r="M429" s="221"/>
      <c r="N429" s="221"/>
    </row>
    <row r="430" spans="4:14" ht="14.25" customHeight="1" x14ac:dyDescent="0.2">
      <c r="D430" s="221"/>
      <c r="E430" s="221"/>
      <c r="F430" s="221"/>
      <c r="G430" s="221"/>
      <c r="H430" s="221"/>
      <c r="I430" s="221"/>
      <c r="J430" s="221"/>
      <c r="K430" s="221"/>
      <c r="L430" s="221"/>
      <c r="M430" s="221"/>
      <c r="N430" s="221"/>
    </row>
    <row r="431" spans="4:14" ht="14.25" customHeight="1" x14ac:dyDescent="0.2">
      <c r="D431" s="221"/>
      <c r="E431" s="221"/>
      <c r="F431" s="221"/>
      <c r="G431" s="221"/>
      <c r="H431" s="221"/>
      <c r="I431" s="221"/>
      <c r="J431" s="221"/>
      <c r="K431" s="221"/>
      <c r="L431" s="221"/>
      <c r="M431" s="221"/>
      <c r="N431" s="221"/>
    </row>
    <row r="432" spans="4:14" ht="14.25" customHeight="1" x14ac:dyDescent="0.2">
      <c r="D432" s="221"/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</row>
    <row r="433" spans="4:14" ht="14.25" customHeight="1" x14ac:dyDescent="0.2">
      <c r="D433" s="221"/>
      <c r="E433" s="221"/>
      <c r="F433" s="221"/>
      <c r="G433" s="221"/>
      <c r="H433" s="221"/>
      <c r="I433" s="221"/>
      <c r="J433" s="221"/>
      <c r="K433" s="221"/>
      <c r="L433" s="221"/>
      <c r="M433" s="221"/>
      <c r="N433" s="221"/>
    </row>
    <row r="434" spans="4:14" ht="14.25" customHeight="1" x14ac:dyDescent="0.2">
      <c r="D434" s="221"/>
      <c r="E434" s="221"/>
      <c r="F434" s="221"/>
      <c r="G434" s="221"/>
      <c r="H434" s="221"/>
      <c r="I434" s="221"/>
      <c r="J434" s="221"/>
      <c r="K434" s="221"/>
      <c r="L434" s="221"/>
      <c r="M434" s="221"/>
      <c r="N434" s="221"/>
    </row>
    <row r="435" spans="4:14" ht="14.25" customHeight="1" x14ac:dyDescent="0.2">
      <c r="D435" s="221"/>
      <c r="E435" s="221"/>
      <c r="F435" s="221"/>
      <c r="G435" s="221"/>
      <c r="H435" s="221"/>
      <c r="I435" s="221"/>
      <c r="J435" s="221"/>
      <c r="K435" s="221"/>
      <c r="L435" s="221"/>
      <c r="M435" s="221"/>
      <c r="N435" s="221"/>
    </row>
    <row r="436" spans="4:14" ht="14.25" customHeight="1" x14ac:dyDescent="0.2">
      <c r="D436" s="221"/>
      <c r="E436" s="221"/>
      <c r="F436" s="221"/>
      <c r="G436" s="221"/>
      <c r="H436" s="221"/>
      <c r="I436" s="221"/>
      <c r="J436" s="221"/>
      <c r="K436" s="221"/>
      <c r="L436" s="221"/>
      <c r="M436" s="221"/>
      <c r="N436" s="221"/>
    </row>
    <row r="437" spans="4:14" ht="14.25" customHeight="1" x14ac:dyDescent="0.2">
      <c r="D437" s="221"/>
      <c r="E437" s="221"/>
      <c r="F437" s="221"/>
      <c r="G437" s="221"/>
      <c r="H437" s="221"/>
      <c r="I437" s="221"/>
      <c r="J437" s="221"/>
      <c r="K437" s="221"/>
      <c r="L437" s="221"/>
      <c r="M437" s="221"/>
      <c r="N437" s="221"/>
    </row>
    <row r="438" spans="4:14" ht="14.25" customHeight="1" x14ac:dyDescent="0.2">
      <c r="D438" s="221"/>
      <c r="E438" s="221"/>
      <c r="F438" s="221"/>
      <c r="G438" s="221"/>
      <c r="H438" s="221"/>
      <c r="I438" s="221"/>
      <c r="J438" s="221"/>
      <c r="K438" s="221"/>
      <c r="L438" s="221"/>
      <c r="M438" s="221"/>
      <c r="N438" s="221"/>
    </row>
    <row r="439" spans="4:14" ht="14.25" customHeight="1" x14ac:dyDescent="0.2">
      <c r="D439" s="221"/>
      <c r="E439" s="221"/>
      <c r="F439" s="221"/>
      <c r="G439" s="221"/>
      <c r="H439" s="221"/>
      <c r="I439" s="221"/>
      <c r="J439" s="221"/>
      <c r="K439" s="221"/>
      <c r="L439" s="221"/>
      <c r="M439" s="221"/>
      <c r="N439" s="221"/>
    </row>
    <row r="440" spans="4:14" ht="14.25" customHeight="1" x14ac:dyDescent="0.2">
      <c r="D440" s="221"/>
      <c r="E440" s="221"/>
      <c r="F440" s="221"/>
      <c r="G440" s="221"/>
      <c r="H440" s="221"/>
      <c r="I440" s="221"/>
      <c r="J440" s="221"/>
      <c r="K440" s="221"/>
      <c r="L440" s="221"/>
      <c r="M440" s="221"/>
      <c r="N440" s="221"/>
    </row>
    <row r="441" spans="4:14" ht="14.25" customHeight="1" x14ac:dyDescent="0.2">
      <c r="D441" s="221"/>
      <c r="E441" s="221"/>
      <c r="F441" s="221"/>
      <c r="G441" s="221"/>
      <c r="H441" s="221"/>
      <c r="I441" s="221"/>
      <c r="J441" s="221"/>
      <c r="K441" s="221"/>
      <c r="L441" s="221"/>
      <c r="M441" s="221"/>
      <c r="N441" s="221"/>
    </row>
    <row r="442" spans="4:14" ht="14.25" customHeight="1" x14ac:dyDescent="0.2">
      <c r="D442" s="221"/>
      <c r="E442" s="221"/>
      <c r="F442" s="221"/>
      <c r="G442" s="221"/>
      <c r="H442" s="221"/>
      <c r="I442" s="221"/>
      <c r="J442" s="221"/>
      <c r="K442" s="221"/>
      <c r="L442" s="221"/>
      <c r="M442" s="221"/>
      <c r="N442" s="221"/>
    </row>
    <row r="443" spans="4:14" ht="14.25" customHeight="1" x14ac:dyDescent="0.2">
      <c r="D443" s="221"/>
      <c r="E443" s="221"/>
      <c r="F443" s="221"/>
      <c r="G443" s="221"/>
      <c r="H443" s="221"/>
      <c r="I443" s="221"/>
      <c r="J443" s="221"/>
      <c r="K443" s="221"/>
      <c r="L443" s="221"/>
      <c r="M443" s="221"/>
      <c r="N443" s="221"/>
    </row>
    <row r="444" spans="4:14" ht="14.25" customHeight="1" x14ac:dyDescent="0.2">
      <c r="D444" s="221"/>
      <c r="E444" s="221"/>
      <c r="F444" s="221"/>
      <c r="G444" s="221"/>
      <c r="H444" s="221"/>
      <c r="I444" s="221"/>
      <c r="J444" s="221"/>
      <c r="K444" s="221"/>
      <c r="L444" s="221"/>
      <c r="M444" s="221"/>
      <c r="N444" s="221"/>
    </row>
    <row r="445" spans="4:14" ht="14.25" customHeight="1" x14ac:dyDescent="0.2">
      <c r="D445" s="221"/>
      <c r="E445" s="221"/>
      <c r="F445" s="221"/>
      <c r="G445" s="221"/>
      <c r="H445" s="221"/>
      <c r="I445" s="221"/>
      <c r="J445" s="221"/>
      <c r="K445" s="221"/>
      <c r="L445" s="221"/>
      <c r="M445" s="221"/>
      <c r="N445" s="221"/>
    </row>
    <row r="446" spans="4:14" ht="14.25" customHeight="1" x14ac:dyDescent="0.2">
      <c r="D446" s="221"/>
      <c r="E446" s="221"/>
      <c r="F446" s="221"/>
      <c r="G446" s="221"/>
      <c r="H446" s="221"/>
      <c r="I446" s="221"/>
      <c r="J446" s="221"/>
      <c r="K446" s="221"/>
      <c r="L446" s="221"/>
      <c r="M446" s="221"/>
      <c r="N446" s="221"/>
    </row>
    <row r="447" spans="4:14" ht="14.25" customHeight="1" x14ac:dyDescent="0.2">
      <c r="D447" s="221"/>
      <c r="E447" s="221"/>
      <c r="F447" s="221"/>
      <c r="G447" s="221"/>
      <c r="H447" s="221"/>
      <c r="I447" s="221"/>
      <c r="J447" s="221"/>
      <c r="K447" s="221"/>
      <c r="L447" s="221"/>
      <c r="M447" s="221"/>
      <c r="N447" s="221"/>
    </row>
    <row r="448" spans="4:14" ht="14.25" customHeight="1" x14ac:dyDescent="0.2">
      <c r="D448" s="221"/>
      <c r="E448" s="221"/>
      <c r="F448" s="221"/>
      <c r="G448" s="221"/>
      <c r="H448" s="221"/>
      <c r="I448" s="221"/>
      <c r="J448" s="221"/>
      <c r="K448" s="221"/>
      <c r="L448" s="221"/>
      <c r="M448" s="221"/>
      <c r="N448" s="221"/>
    </row>
    <row r="449" spans="4:14" ht="14.25" customHeight="1" x14ac:dyDescent="0.2">
      <c r="D449" s="221"/>
      <c r="E449" s="221"/>
      <c r="F449" s="221"/>
      <c r="G449" s="221"/>
      <c r="H449" s="221"/>
      <c r="I449" s="221"/>
      <c r="J449" s="221"/>
      <c r="K449" s="221"/>
      <c r="L449" s="221"/>
      <c r="M449" s="221"/>
      <c r="N449" s="221"/>
    </row>
    <row r="450" spans="4:14" ht="14.25" customHeight="1" x14ac:dyDescent="0.2">
      <c r="D450" s="221"/>
      <c r="E450" s="221"/>
      <c r="F450" s="221"/>
      <c r="G450" s="221"/>
      <c r="H450" s="221"/>
      <c r="I450" s="221"/>
      <c r="J450" s="221"/>
      <c r="K450" s="221"/>
      <c r="L450" s="221"/>
      <c r="M450" s="221"/>
      <c r="N450" s="221"/>
    </row>
    <row r="451" spans="4:14" ht="14.25" customHeight="1" x14ac:dyDescent="0.2">
      <c r="D451" s="221"/>
      <c r="E451" s="221"/>
      <c r="F451" s="221"/>
      <c r="G451" s="221"/>
      <c r="H451" s="221"/>
      <c r="I451" s="221"/>
      <c r="J451" s="221"/>
      <c r="K451" s="221"/>
      <c r="L451" s="221"/>
      <c r="M451" s="221"/>
      <c r="N451" s="221"/>
    </row>
    <row r="452" spans="4:14" ht="14.25" customHeight="1" x14ac:dyDescent="0.2">
      <c r="D452" s="221"/>
      <c r="E452" s="221"/>
      <c r="F452" s="221"/>
      <c r="G452" s="221"/>
      <c r="H452" s="221"/>
      <c r="I452" s="221"/>
      <c r="J452" s="221"/>
      <c r="K452" s="221"/>
      <c r="L452" s="221"/>
      <c r="M452" s="221"/>
      <c r="N452" s="221"/>
    </row>
    <row r="453" spans="4:14" ht="14.25" customHeight="1" x14ac:dyDescent="0.2">
      <c r="D453" s="221"/>
      <c r="E453" s="221"/>
      <c r="F453" s="221"/>
      <c r="G453" s="221"/>
      <c r="H453" s="221"/>
      <c r="I453" s="221"/>
      <c r="J453" s="221"/>
      <c r="K453" s="221"/>
      <c r="L453" s="221"/>
      <c r="M453" s="221"/>
      <c r="N453" s="221"/>
    </row>
    <row r="454" spans="4:14" ht="14.25" customHeight="1" x14ac:dyDescent="0.2">
      <c r="D454" s="221"/>
      <c r="E454" s="221"/>
      <c r="F454" s="221"/>
      <c r="G454" s="221"/>
      <c r="H454" s="221"/>
      <c r="I454" s="221"/>
      <c r="J454" s="221"/>
      <c r="K454" s="221"/>
      <c r="L454" s="221"/>
      <c r="M454" s="221"/>
      <c r="N454" s="221"/>
    </row>
    <row r="455" spans="4:14" ht="14.25" customHeight="1" x14ac:dyDescent="0.2">
      <c r="D455" s="221"/>
      <c r="E455" s="221"/>
      <c r="F455" s="221"/>
      <c r="G455" s="221"/>
      <c r="H455" s="221"/>
      <c r="I455" s="221"/>
      <c r="J455" s="221"/>
      <c r="K455" s="221"/>
      <c r="L455" s="221"/>
      <c r="M455" s="221"/>
      <c r="N455" s="221"/>
    </row>
    <row r="456" spans="4:14" ht="14.25" customHeight="1" x14ac:dyDescent="0.2">
      <c r="D456" s="221"/>
      <c r="E456" s="221"/>
      <c r="F456" s="221"/>
      <c r="G456" s="221"/>
      <c r="H456" s="221"/>
      <c r="I456" s="221"/>
      <c r="J456" s="221"/>
      <c r="K456" s="221"/>
      <c r="L456" s="221"/>
      <c r="M456" s="221"/>
      <c r="N456" s="221"/>
    </row>
    <row r="457" spans="4:14" ht="14.25" customHeight="1" x14ac:dyDescent="0.2">
      <c r="D457" s="221"/>
      <c r="E457" s="221"/>
      <c r="F457" s="221"/>
      <c r="G457" s="221"/>
      <c r="H457" s="221"/>
      <c r="I457" s="221"/>
      <c r="J457" s="221"/>
      <c r="K457" s="221"/>
      <c r="L457" s="221"/>
      <c r="M457" s="221"/>
      <c r="N457" s="221"/>
    </row>
    <row r="458" spans="4:14" ht="14.25" customHeight="1" x14ac:dyDescent="0.2">
      <c r="D458" s="221"/>
      <c r="E458" s="221"/>
      <c r="F458" s="221"/>
      <c r="G458" s="221"/>
      <c r="H458" s="221"/>
      <c r="I458" s="221"/>
      <c r="J458" s="221"/>
      <c r="K458" s="221"/>
      <c r="L458" s="221"/>
      <c r="M458" s="221"/>
      <c r="N458" s="221"/>
    </row>
    <row r="459" spans="4:14" ht="14.25" customHeight="1" x14ac:dyDescent="0.2">
      <c r="D459" s="221"/>
      <c r="E459" s="221"/>
      <c r="F459" s="221"/>
      <c r="G459" s="221"/>
      <c r="H459" s="221"/>
      <c r="I459" s="221"/>
      <c r="J459" s="221"/>
      <c r="K459" s="221"/>
      <c r="L459" s="221"/>
      <c r="M459" s="221"/>
      <c r="N459" s="221"/>
    </row>
    <row r="460" spans="4:14" ht="14.25" customHeight="1" x14ac:dyDescent="0.2">
      <c r="D460" s="221"/>
      <c r="E460" s="221"/>
      <c r="F460" s="221"/>
      <c r="G460" s="221"/>
      <c r="H460" s="221"/>
      <c r="I460" s="221"/>
      <c r="J460" s="221"/>
      <c r="K460" s="221"/>
      <c r="L460" s="221"/>
      <c r="M460" s="221"/>
      <c r="N460" s="221"/>
    </row>
    <row r="461" spans="4:14" ht="14.25" customHeight="1" x14ac:dyDescent="0.2">
      <c r="D461" s="221"/>
      <c r="E461" s="221"/>
      <c r="F461" s="221"/>
      <c r="G461" s="221"/>
      <c r="H461" s="221"/>
      <c r="I461" s="221"/>
      <c r="J461" s="221"/>
      <c r="K461" s="221"/>
      <c r="L461" s="221"/>
      <c r="M461" s="221"/>
      <c r="N461" s="221"/>
    </row>
    <row r="462" spans="4:14" ht="14.25" customHeight="1" x14ac:dyDescent="0.2">
      <c r="D462" s="221"/>
      <c r="E462" s="221"/>
      <c r="F462" s="221"/>
      <c r="G462" s="221"/>
      <c r="H462" s="221"/>
      <c r="I462" s="221"/>
      <c r="J462" s="221"/>
      <c r="K462" s="221"/>
      <c r="L462" s="221"/>
      <c r="M462" s="221"/>
      <c r="N462" s="221"/>
    </row>
    <row r="463" spans="4:14" ht="14.25" customHeight="1" x14ac:dyDescent="0.2">
      <c r="D463" s="221"/>
      <c r="E463" s="221"/>
      <c r="F463" s="221"/>
      <c r="G463" s="221"/>
      <c r="H463" s="221"/>
      <c r="I463" s="221"/>
      <c r="J463" s="221"/>
      <c r="K463" s="221"/>
      <c r="L463" s="221"/>
      <c r="M463" s="221"/>
      <c r="N463" s="221"/>
    </row>
    <row r="464" spans="4:14" ht="14.25" customHeight="1" x14ac:dyDescent="0.2">
      <c r="D464" s="221"/>
      <c r="E464" s="221"/>
      <c r="F464" s="221"/>
      <c r="G464" s="221"/>
      <c r="H464" s="221"/>
      <c r="I464" s="221"/>
      <c r="J464" s="221"/>
      <c r="K464" s="221"/>
      <c r="L464" s="221"/>
      <c r="M464" s="221"/>
      <c r="N464" s="221"/>
    </row>
    <row r="465" spans="4:14" ht="14.25" customHeight="1" x14ac:dyDescent="0.2">
      <c r="D465" s="221"/>
      <c r="E465" s="221"/>
      <c r="F465" s="221"/>
      <c r="G465" s="221"/>
      <c r="H465" s="221"/>
      <c r="I465" s="221"/>
      <c r="J465" s="221"/>
      <c r="K465" s="221"/>
      <c r="L465" s="221"/>
      <c r="M465" s="221"/>
      <c r="N465" s="221"/>
    </row>
    <row r="466" spans="4:14" ht="14.25" customHeight="1" x14ac:dyDescent="0.2">
      <c r="D466" s="221"/>
      <c r="E466" s="221"/>
      <c r="F466" s="221"/>
      <c r="G466" s="221"/>
      <c r="H466" s="221"/>
      <c r="I466" s="221"/>
      <c r="J466" s="221"/>
      <c r="K466" s="221"/>
      <c r="L466" s="221"/>
      <c r="M466" s="221"/>
      <c r="N466" s="221"/>
    </row>
    <row r="467" spans="4:14" ht="14.25" customHeight="1" x14ac:dyDescent="0.2">
      <c r="D467" s="221"/>
      <c r="E467" s="221"/>
      <c r="F467" s="221"/>
      <c r="G467" s="221"/>
      <c r="H467" s="221"/>
      <c r="I467" s="221"/>
      <c r="J467" s="221"/>
      <c r="K467" s="221"/>
      <c r="L467" s="221"/>
      <c r="M467" s="221"/>
      <c r="N467" s="221"/>
    </row>
    <row r="468" spans="4:14" ht="14.25" customHeight="1" x14ac:dyDescent="0.2">
      <c r="D468" s="221"/>
      <c r="E468" s="221"/>
      <c r="F468" s="221"/>
      <c r="G468" s="221"/>
      <c r="H468" s="221"/>
      <c r="I468" s="221"/>
      <c r="J468" s="221"/>
      <c r="K468" s="221"/>
      <c r="L468" s="221"/>
      <c r="M468" s="221"/>
      <c r="N468" s="221"/>
    </row>
    <row r="469" spans="4:14" ht="14.25" customHeight="1" x14ac:dyDescent="0.2">
      <c r="D469" s="221"/>
      <c r="E469" s="221"/>
      <c r="F469" s="221"/>
      <c r="G469" s="221"/>
      <c r="H469" s="221"/>
      <c r="I469" s="221"/>
      <c r="J469" s="221"/>
      <c r="K469" s="221"/>
      <c r="L469" s="221"/>
      <c r="M469" s="221"/>
      <c r="N469" s="221"/>
    </row>
    <row r="470" spans="4:14" ht="14.25" customHeight="1" x14ac:dyDescent="0.2">
      <c r="D470" s="221"/>
      <c r="E470" s="221"/>
      <c r="F470" s="221"/>
      <c r="G470" s="221"/>
      <c r="H470" s="221"/>
      <c r="I470" s="221"/>
      <c r="J470" s="221"/>
      <c r="K470" s="221"/>
      <c r="L470" s="221"/>
      <c r="M470" s="221"/>
      <c r="N470" s="221"/>
    </row>
    <row r="471" spans="4:14" ht="14.25" customHeight="1" x14ac:dyDescent="0.2">
      <c r="D471" s="221"/>
      <c r="E471" s="221"/>
      <c r="F471" s="221"/>
      <c r="G471" s="221"/>
      <c r="H471" s="221"/>
      <c r="I471" s="221"/>
      <c r="J471" s="221"/>
      <c r="K471" s="221"/>
      <c r="L471" s="221"/>
      <c r="M471" s="221"/>
      <c r="N471" s="221"/>
    </row>
    <row r="472" spans="4:14" ht="14.25" customHeight="1" x14ac:dyDescent="0.2">
      <c r="D472" s="221"/>
      <c r="E472" s="221"/>
      <c r="F472" s="221"/>
      <c r="G472" s="221"/>
      <c r="H472" s="221"/>
      <c r="I472" s="221"/>
      <c r="J472" s="221"/>
      <c r="K472" s="221"/>
      <c r="L472" s="221"/>
      <c r="M472" s="221"/>
      <c r="N472" s="221"/>
    </row>
    <row r="473" spans="4:14" ht="14.25" customHeight="1" x14ac:dyDescent="0.2">
      <c r="D473" s="221"/>
      <c r="E473" s="221"/>
      <c r="F473" s="221"/>
      <c r="G473" s="221"/>
      <c r="H473" s="221"/>
      <c r="I473" s="221"/>
      <c r="J473" s="221"/>
      <c r="K473" s="221"/>
      <c r="L473" s="221"/>
      <c r="M473" s="221"/>
      <c r="N473" s="221"/>
    </row>
    <row r="474" spans="4:14" ht="14.25" customHeight="1" x14ac:dyDescent="0.2">
      <c r="D474" s="221"/>
      <c r="E474" s="221"/>
      <c r="F474" s="221"/>
      <c r="G474" s="221"/>
      <c r="H474" s="221"/>
      <c r="I474" s="221"/>
      <c r="J474" s="221"/>
      <c r="K474" s="221"/>
      <c r="L474" s="221"/>
      <c r="M474" s="221"/>
      <c r="N474" s="221"/>
    </row>
    <row r="475" spans="4:14" ht="14.25" customHeight="1" x14ac:dyDescent="0.2">
      <c r="D475" s="221"/>
      <c r="E475" s="221"/>
      <c r="F475" s="221"/>
      <c r="G475" s="221"/>
      <c r="H475" s="221"/>
      <c r="I475" s="221"/>
      <c r="J475" s="221"/>
      <c r="K475" s="221"/>
      <c r="L475" s="221"/>
      <c r="M475" s="221"/>
      <c r="N475" s="221"/>
    </row>
    <row r="476" spans="4:14" ht="14.25" customHeight="1" x14ac:dyDescent="0.2">
      <c r="D476" s="221"/>
      <c r="E476" s="221"/>
      <c r="F476" s="221"/>
      <c r="G476" s="221"/>
      <c r="H476" s="221"/>
      <c r="I476" s="221"/>
      <c r="J476" s="221"/>
      <c r="K476" s="221"/>
      <c r="L476" s="221"/>
      <c r="M476" s="221"/>
      <c r="N476" s="221"/>
    </row>
    <row r="477" spans="4:14" ht="14.25" customHeight="1" x14ac:dyDescent="0.2">
      <c r="D477" s="221"/>
      <c r="E477" s="221"/>
      <c r="F477" s="221"/>
      <c r="G477" s="221"/>
      <c r="H477" s="221"/>
      <c r="I477" s="221"/>
      <c r="J477" s="221"/>
      <c r="K477" s="221"/>
      <c r="L477" s="221"/>
      <c r="M477" s="221"/>
      <c r="N477" s="221"/>
    </row>
    <row r="478" spans="4:14" ht="14.25" customHeight="1" x14ac:dyDescent="0.2">
      <c r="D478" s="221"/>
      <c r="E478" s="221"/>
      <c r="F478" s="221"/>
      <c r="G478" s="221"/>
      <c r="H478" s="221"/>
      <c r="I478" s="221"/>
      <c r="J478" s="221"/>
      <c r="K478" s="221"/>
      <c r="L478" s="221"/>
      <c r="M478" s="221"/>
      <c r="N478" s="221"/>
    </row>
    <row r="479" spans="4:14" ht="14.25" customHeight="1" x14ac:dyDescent="0.2">
      <c r="D479" s="221"/>
      <c r="E479" s="221"/>
      <c r="F479" s="221"/>
      <c r="G479" s="221"/>
      <c r="H479" s="221"/>
      <c r="I479" s="221"/>
      <c r="J479" s="221"/>
      <c r="K479" s="221"/>
      <c r="L479" s="221"/>
      <c r="M479" s="221"/>
      <c r="N479" s="221"/>
    </row>
    <row r="480" spans="4:14" ht="14.25" customHeight="1" x14ac:dyDescent="0.2">
      <c r="D480" s="221"/>
      <c r="E480" s="221"/>
      <c r="F480" s="221"/>
      <c r="G480" s="221"/>
      <c r="H480" s="221"/>
      <c r="I480" s="221"/>
      <c r="J480" s="221"/>
      <c r="K480" s="221"/>
      <c r="L480" s="221"/>
      <c r="M480" s="221"/>
      <c r="N480" s="221"/>
    </row>
    <row r="481" spans="4:14" ht="14.25" customHeight="1" x14ac:dyDescent="0.2">
      <c r="D481" s="221"/>
      <c r="E481" s="221"/>
      <c r="F481" s="221"/>
      <c r="G481" s="221"/>
      <c r="H481" s="221"/>
      <c r="I481" s="221"/>
      <c r="J481" s="221"/>
      <c r="K481" s="221"/>
      <c r="L481" s="221"/>
      <c r="M481" s="221"/>
      <c r="N481" s="221"/>
    </row>
    <row r="482" spans="4:14" ht="14.25" customHeight="1" x14ac:dyDescent="0.2">
      <c r="D482" s="221"/>
      <c r="E482" s="221"/>
      <c r="F482" s="221"/>
      <c r="G482" s="221"/>
      <c r="H482" s="221"/>
      <c r="I482" s="221"/>
      <c r="J482" s="221"/>
      <c r="K482" s="221"/>
      <c r="L482" s="221"/>
      <c r="M482" s="221"/>
      <c r="N482" s="221"/>
    </row>
    <row r="483" spans="4:14" ht="14.25" customHeight="1" x14ac:dyDescent="0.2">
      <c r="D483" s="221"/>
      <c r="E483" s="221"/>
      <c r="F483" s="221"/>
      <c r="G483" s="221"/>
      <c r="H483" s="221"/>
      <c r="I483" s="221"/>
      <c r="J483" s="221"/>
      <c r="K483" s="221"/>
      <c r="L483" s="221"/>
      <c r="M483" s="221"/>
      <c r="N483" s="221"/>
    </row>
    <row r="484" spans="4:14" ht="14.25" customHeight="1" x14ac:dyDescent="0.2">
      <c r="D484" s="221"/>
      <c r="E484" s="221"/>
      <c r="F484" s="221"/>
      <c r="G484" s="221"/>
      <c r="H484" s="221"/>
      <c r="I484" s="221"/>
      <c r="J484" s="221"/>
      <c r="K484" s="221"/>
      <c r="L484" s="221"/>
      <c r="M484" s="221"/>
      <c r="N484" s="221"/>
    </row>
    <row r="485" spans="4:14" ht="14.25" customHeight="1" x14ac:dyDescent="0.2">
      <c r="D485" s="221"/>
      <c r="E485" s="221"/>
      <c r="F485" s="221"/>
      <c r="G485" s="221"/>
      <c r="H485" s="221"/>
      <c r="I485" s="221"/>
      <c r="J485" s="221"/>
      <c r="K485" s="221"/>
      <c r="L485" s="221"/>
      <c r="M485" s="221"/>
      <c r="N485" s="221"/>
    </row>
    <row r="486" spans="4:14" ht="14.25" customHeight="1" x14ac:dyDescent="0.2">
      <c r="D486" s="221"/>
      <c r="E486" s="221"/>
      <c r="F486" s="221"/>
      <c r="G486" s="221"/>
      <c r="H486" s="221"/>
      <c r="I486" s="221"/>
      <c r="J486" s="221"/>
      <c r="K486" s="221"/>
      <c r="L486" s="221"/>
      <c r="M486" s="221"/>
      <c r="N486" s="221"/>
    </row>
    <row r="487" spans="4:14" ht="14.25" customHeight="1" x14ac:dyDescent="0.2">
      <c r="D487" s="221"/>
      <c r="E487" s="221"/>
      <c r="F487" s="221"/>
      <c r="G487" s="221"/>
      <c r="H487" s="221"/>
      <c r="I487" s="221"/>
      <c r="J487" s="221"/>
      <c r="K487" s="221"/>
      <c r="L487" s="221"/>
      <c r="M487" s="221"/>
      <c r="N487" s="221"/>
    </row>
    <row r="488" spans="4:14" ht="14.25" customHeight="1" x14ac:dyDescent="0.2">
      <c r="D488" s="221"/>
      <c r="E488" s="221"/>
      <c r="F488" s="221"/>
      <c r="G488" s="221"/>
      <c r="H488" s="221"/>
      <c r="I488" s="221"/>
      <c r="J488" s="221"/>
      <c r="K488" s="221"/>
      <c r="L488" s="221"/>
      <c r="M488" s="221"/>
      <c r="N488" s="221"/>
    </row>
    <row r="489" spans="4:14" ht="14.25" customHeight="1" x14ac:dyDescent="0.2">
      <c r="D489" s="221"/>
      <c r="E489" s="221"/>
      <c r="F489" s="221"/>
      <c r="G489" s="221"/>
      <c r="H489" s="221"/>
      <c r="I489" s="221"/>
      <c r="J489" s="221"/>
      <c r="K489" s="221"/>
      <c r="L489" s="221"/>
      <c r="M489" s="221"/>
      <c r="N489" s="221"/>
    </row>
    <row r="490" spans="4:14" ht="14.25" customHeight="1" x14ac:dyDescent="0.2">
      <c r="D490" s="221"/>
      <c r="E490" s="221"/>
      <c r="F490" s="221"/>
      <c r="G490" s="221"/>
      <c r="H490" s="221"/>
      <c r="I490" s="221"/>
      <c r="J490" s="221"/>
      <c r="K490" s="221"/>
      <c r="L490" s="221"/>
      <c r="M490" s="221"/>
      <c r="N490" s="221"/>
    </row>
    <row r="491" spans="4:14" ht="14.25" customHeight="1" x14ac:dyDescent="0.2">
      <c r="D491" s="221"/>
      <c r="E491" s="221"/>
      <c r="F491" s="221"/>
      <c r="G491" s="221"/>
      <c r="H491" s="221"/>
      <c r="I491" s="221"/>
      <c r="J491" s="221"/>
      <c r="K491" s="221"/>
      <c r="L491" s="221"/>
      <c r="M491" s="221"/>
      <c r="N491" s="221"/>
    </row>
    <row r="492" spans="4:14" ht="14.25" customHeight="1" x14ac:dyDescent="0.2">
      <c r="D492" s="221"/>
      <c r="E492" s="221"/>
      <c r="F492" s="221"/>
      <c r="G492" s="221"/>
      <c r="H492" s="221"/>
      <c r="I492" s="221"/>
      <c r="J492" s="221"/>
      <c r="K492" s="221"/>
      <c r="L492" s="221"/>
      <c r="M492" s="221"/>
      <c r="N492" s="221"/>
    </row>
    <row r="493" spans="4:14" ht="14.25" customHeight="1" x14ac:dyDescent="0.2">
      <c r="D493" s="221"/>
      <c r="E493" s="221"/>
      <c r="F493" s="221"/>
      <c r="G493" s="221"/>
      <c r="H493" s="221"/>
      <c r="I493" s="221"/>
      <c r="J493" s="221"/>
      <c r="K493" s="221"/>
      <c r="L493" s="221"/>
      <c r="M493" s="221"/>
      <c r="N493" s="221"/>
    </row>
    <row r="494" spans="4:14" ht="14.25" customHeight="1" x14ac:dyDescent="0.2">
      <c r="D494" s="221"/>
      <c r="E494" s="221"/>
      <c r="F494" s="221"/>
      <c r="G494" s="221"/>
      <c r="H494" s="221"/>
      <c r="I494" s="221"/>
      <c r="J494" s="221"/>
      <c r="K494" s="221"/>
      <c r="L494" s="221"/>
      <c r="M494" s="221"/>
      <c r="N494" s="221"/>
    </row>
    <row r="495" spans="4:14" ht="14.25" customHeight="1" x14ac:dyDescent="0.2">
      <c r="D495" s="221"/>
      <c r="E495" s="221"/>
      <c r="F495" s="221"/>
      <c r="G495" s="221"/>
      <c r="H495" s="221"/>
      <c r="I495" s="221"/>
      <c r="J495" s="221"/>
      <c r="K495" s="221"/>
      <c r="L495" s="221"/>
      <c r="M495" s="221"/>
      <c r="N495" s="221"/>
    </row>
    <row r="496" spans="4:14" ht="14.25" customHeight="1" x14ac:dyDescent="0.2">
      <c r="D496" s="221"/>
      <c r="E496" s="221"/>
      <c r="F496" s="221"/>
      <c r="G496" s="221"/>
      <c r="H496" s="221"/>
      <c r="I496" s="221"/>
      <c r="J496" s="221"/>
      <c r="K496" s="221"/>
      <c r="L496" s="221"/>
      <c r="M496" s="221"/>
      <c r="N496" s="221"/>
    </row>
    <row r="497" spans="4:14" ht="14.25" customHeight="1" x14ac:dyDescent="0.2">
      <c r="D497" s="221"/>
      <c r="E497" s="221"/>
      <c r="F497" s="221"/>
      <c r="G497" s="221"/>
      <c r="H497" s="221"/>
      <c r="I497" s="221"/>
      <c r="J497" s="221"/>
      <c r="K497" s="221"/>
      <c r="L497" s="221"/>
      <c r="M497" s="221"/>
      <c r="N497" s="221"/>
    </row>
    <row r="498" spans="4:14" ht="14.25" customHeight="1" x14ac:dyDescent="0.2">
      <c r="D498" s="221"/>
      <c r="E498" s="221"/>
      <c r="F498" s="221"/>
      <c r="G498" s="221"/>
      <c r="H498" s="221"/>
      <c r="I498" s="221"/>
      <c r="J498" s="221"/>
      <c r="K498" s="221"/>
      <c r="L498" s="221"/>
      <c r="M498" s="221"/>
      <c r="N498" s="221"/>
    </row>
    <row r="499" spans="4:14" ht="14.25" customHeight="1" x14ac:dyDescent="0.2">
      <c r="D499" s="221"/>
      <c r="E499" s="221"/>
      <c r="F499" s="221"/>
      <c r="G499" s="221"/>
      <c r="H499" s="221"/>
      <c r="I499" s="221"/>
      <c r="J499" s="221"/>
      <c r="K499" s="221"/>
      <c r="L499" s="221"/>
      <c r="M499" s="221"/>
      <c r="N499" s="221"/>
    </row>
    <row r="500" spans="4:14" ht="14.25" customHeight="1" x14ac:dyDescent="0.2">
      <c r="D500" s="221"/>
      <c r="E500" s="221"/>
      <c r="F500" s="221"/>
      <c r="G500" s="221"/>
      <c r="H500" s="221"/>
      <c r="I500" s="221"/>
      <c r="J500" s="221"/>
      <c r="K500" s="221"/>
      <c r="L500" s="221"/>
      <c r="M500" s="221"/>
      <c r="N500" s="221"/>
    </row>
    <row r="501" spans="4:14" ht="14.25" customHeight="1" x14ac:dyDescent="0.2">
      <c r="D501" s="221"/>
      <c r="E501" s="221"/>
      <c r="F501" s="221"/>
      <c r="G501" s="221"/>
      <c r="H501" s="221"/>
      <c r="I501" s="221"/>
      <c r="J501" s="221"/>
      <c r="K501" s="221"/>
      <c r="L501" s="221"/>
      <c r="M501" s="221"/>
      <c r="N501" s="221"/>
    </row>
    <row r="502" spans="4:14" ht="14.25" customHeight="1" x14ac:dyDescent="0.2">
      <c r="D502" s="221"/>
      <c r="E502" s="221"/>
      <c r="F502" s="221"/>
      <c r="G502" s="221"/>
      <c r="H502" s="221"/>
      <c r="I502" s="221"/>
      <c r="J502" s="221"/>
      <c r="K502" s="221"/>
      <c r="L502" s="221"/>
      <c r="M502" s="221"/>
      <c r="N502" s="221"/>
    </row>
    <row r="503" spans="4:14" ht="14.25" customHeight="1" x14ac:dyDescent="0.2">
      <c r="D503" s="221"/>
      <c r="E503" s="221"/>
      <c r="F503" s="221"/>
      <c r="G503" s="221"/>
      <c r="H503" s="221"/>
      <c r="I503" s="221"/>
      <c r="J503" s="221"/>
      <c r="K503" s="221"/>
      <c r="L503" s="221"/>
      <c r="M503" s="221"/>
      <c r="N503" s="221"/>
    </row>
    <row r="504" spans="4:14" ht="14.25" customHeight="1" x14ac:dyDescent="0.2">
      <c r="D504" s="221"/>
      <c r="E504" s="221"/>
      <c r="F504" s="221"/>
      <c r="G504" s="221"/>
      <c r="H504" s="221"/>
      <c r="I504" s="221"/>
      <c r="J504" s="221"/>
      <c r="K504" s="221"/>
      <c r="L504" s="221"/>
      <c r="M504" s="221"/>
      <c r="N504" s="221"/>
    </row>
    <row r="505" spans="4:14" ht="14.25" customHeight="1" x14ac:dyDescent="0.2">
      <c r="D505" s="221"/>
      <c r="E505" s="221"/>
      <c r="F505" s="221"/>
      <c r="G505" s="221"/>
      <c r="H505" s="221"/>
      <c r="I505" s="221"/>
      <c r="J505" s="221"/>
      <c r="K505" s="221"/>
      <c r="L505" s="221"/>
      <c r="M505" s="221"/>
      <c r="N505" s="221"/>
    </row>
    <row r="506" spans="4:14" ht="14.25" customHeight="1" x14ac:dyDescent="0.2">
      <c r="D506" s="221"/>
      <c r="E506" s="221"/>
      <c r="F506" s="221"/>
      <c r="G506" s="221"/>
      <c r="H506" s="221"/>
      <c r="I506" s="221"/>
      <c r="J506" s="221"/>
      <c r="K506" s="221"/>
      <c r="L506" s="221"/>
      <c r="M506" s="221"/>
      <c r="N506" s="221"/>
    </row>
    <row r="507" spans="4:14" ht="14.25" customHeight="1" x14ac:dyDescent="0.2">
      <c r="D507" s="221"/>
      <c r="E507" s="221"/>
      <c r="F507" s="221"/>
      <c r="G507" s="221"/>
      <c r="H507" s="221"/>
      <c r="I507" s="221"/>
      <c r="J507" s="221"/>
      <c r="K507" s="221"/>
      <c r="L507" s="221"/>
      <c r="M507" s="221"/>
      <c r="N507" s="221"/>
    </row>
    <row r="508" spans="4:14" ht="14.25" customHeight="1" x14ac:dyDescent="0.2">
      <c r="D508" s="221"/>
      <c r="E508" s="221"/>
      <c r="F508" s="221"/>
      <c r="G508" s="221"/>
      <c r="H508" s="221"/>
      <c r="I508" s="221"/>
      <c r="J508" s="221"/>
      <c r="K508" s="221"/>
      <c r="L508" s="221"/>
      <c r="M508" s="221"/>
      <c r="N508" s="221"/>
    </row>
    <row r="509" spans="4:14" ht="14.25" customHeight="1" x14ac:dyDescent="0.2">
      <c r="D509" s="221"/>
      <c r="E509" s="221"/>
      <c r="F509" s="221"/>
      <c r="G509" s="221"/>
      <c r="H509" s="221"/>
      <c r="I509" s="221"/>
      <c r="J509" s="221"/>
      <c r="K509" s="221"/>
      <c r="L509" s="221"/>
      <c r="M509" s="221"/>
      <c r="N509" s="221"/>
    </row>
    <row r="510" spans="4:14" ht="14.25" customHeight="1" x14ac:dyDescent="0.2">
      <c r="D510" s="221"/>
      <c r="E510" s="221"/>
      <c r="F510" s="221"/>
      <c r="G510" s="221"/>
      <c r="H510" s="221"/>
      <c r="I510" s="221"/>
      <c r="J510" s="221"/>
      <c r="K510" s="221"/>
      <c r="L510" s="221"/>
      <c r="M510" s="221"/>
      <c r="N510" s="221"/>
    </row>
    <row r="511" spans="4:14" ht="14.25" customHeight="1" x14ac:dyDescent="0.2">
      <c r="D511" s="221"/>
      <c r="E511" s="221"/>
      <c r="F511" s="221"/>
      <c r="G511" s="221"/>
      <c r="H511" s="221"/>
      <c r="I511" s="221"/>
      <c r="J511" s="221"/>
      <c r="K511" s="221"/>
      <c r="L511" s="221"/>
      <c r="M511" s="221"/>
      <c r="N511" s="221"/>
    </row>
    <row r="512" spans="4:14" ht="14.25" customHeight="1" x14ac:dyDescent="0.2">
      <c r="D512" s="221"/>
      <c r="E512" s="221"/>
      <c r="F512" s="221"/>
      <c r="G512" s="221"/>
      <c r="H512" s="221"/>
      <c r="I512" s="221"/>
      <c r="J512" s="221"/>
      <c r="K512" s="221"/>
      <c r="L512" s="221"/>
      <c r="M512" s="221"/>
      <c r="N512" s="221"/>
    </row>
    <row r="513" spans="4:14" ht="14.25" customHeight="1" x14ac:dyDescent="0.2">
      <c r="D513" s="221"/>
      <c r="E513" s="221"/>
      <c r="F513" s="221"/>
      <c r="G513" s="221"/>
      <c r="H513" s="221"/>
      <c r="I513" s="221"/>
      <c r="J513" s="221"/>
      <c r="K513" s="221"/>
      <c r="L513" s="221"/>
      <c r="M513" s="221"/>
      <c r="N513" s="221"/>
    </row>
    <row r="514" spans="4:14" ht="14.25" customHeight="1" x14ac:dyDescent="0.2">
      <c r="D514" s="221"/>
      <c r="E514" s="221"/>
      <c r="F514" s="221"/>
      <c r="G514" s="221"/>
      <c r="H514" s="221"/>
      <c r="I514" s="221"/>
      <c r="J514" s="221"/>
      <c r="K514" s="221"/>
      <c r="L514" s="221"/>
      <c r="M514" s="221"/>
      <c r="N514" s="221"/>
    </row>
    <row r="515" spans="4:14" ht="14.25" customHeight="1" x14ac:dyDescent="0.2">
      <c r="D515" s="221"/>
      <c r="E515" s="221"/>
      <c r="F515" s="221"/>
      <c r="G515" s="221"/>
      <c r="H515" s="221"/>
      <c r="I515" s="221"/>
      <c r="J515" s="221"/>
      <c r="K515" s="221"/>
      <c r="L515" s="221"/>
      <c r="M515" s="221"/>
      <c r="N515" s="221"/>
    </row>
    <row r="516" spans="4:14" ht="14.25" customHeight="1" x14ac:dyDescent="0.2">
      <c r="D516" s="221"/>
      <c r="E516" s="221"/>
      <c r="F516" s="221"/>
      <c r="G516" s="221"/>
      <c r="H516" s="221"/>
      <c r="I516" s="221"/>
      <c r="J516" s="221"/>
      <c r="K516" s="221"/>
      <c r="L516" s="221"/>
      <c r="M516" s="221"/>
      <c r="N516" s="221"/>
    </row>
    <row r="517" spans="4:14" ht="14.25" customHeight="1" x14ac:dyDescent="0.2">
      <c r="D517" s="221"/>
      <c r="E517" s="221"/>
      <c r="F517" s="221"/>
      <c r="G517" s="221"/>
      <c r="H517" s="221"/>
      <c r="I517" s="221"/>
      <c r="J517" s="221"/>
      <c r="K517" s="221"/>
      <c r="L517" s="221"/>
      <c r="M517" s="221"/>
      <c r="N517" s="221"/>
    </row>
    <row r="518" spans="4:14" ht="14.25" customHeight="1" x14ac:dyDescent="0.2">
      <c r="D518" s="221"/>
      <c r="E518" s="221"/>
      <c r="F518" s="221"/>
      <c r="G518" s="221"/>
      <c r="H518" s="221"/>
      <c r="I518" s="221"/>
      <c r="J518" s="221"/>
      <c r="K518" s="221"/>
      <c r="L518" s="221"/>
      <c r="M518" s="221"/>
      <c r="N518" s="221"/>
    </row>
    <row r="519" spans="4:14" ht="14.25" customHeight="1" x14ac:dyDescent="0.2">
      <c r="D519" s="221"/>
      <c r="E519" s="221"/>
      <c r="F519" s="221"/>
      <c r="G519" s="221"/>
      <c r="H519" s="221"/>
      <c r="I519" s="221"/>
      <c r="J519" s="221"/>
      <c r="K519" s="221"/>
      <c r="L519" s="221"/>
      <c r="M519" s="221"/>
      <c r="N519" s="221"/>
    </row>
    <row r="520" spans="4:14" ht="14.25" customHeight="1" x14ac:dyDescent="0.2">
      <c r="D520" s="221"/>
      <c r="E520" s="221"/>
      <c r="F520" s="221"/>
      <c r="G520" s="221"/>
      <c r="H520" s="221"/>
      <c r="I520" s="221"/>
      <c r="J520" s="221"/>
      <c r="K520" s="221"/>
      <c r="L520" s="221"/>
      <c r="M520" s="221"/>
      <c r="N520" s="221"/>
    </row>
    <row r="521" spans="4:14" ht="14.25" customHeight="1" x14ac:dyDescent="0.2">
      <c r="D521" s="221"/>
      <c r="E521" s="221"/>
      <c r="F521" s="221"/>
      <c r="G521" s="221"/>
      <c r="H521" s="221"/>
      <c r="I521" s="221"/>
      <c r="J521" s="221"/>
      <c r="K521" s="221"/>
      <c r="L521" s="221"/>
      <c r="M521" s="221"/>
      <c r="N521" s="221"/>
    </row>
    <row r="522" spans="4:14" ht="14.25" customHeight="1" x14ac:dyDescent="0.2">
      <c r="D522" s="221"/>
      <c r="E522" s="221"/>
      <c r="F522" s="221"/>
      <c r="G522" s="221"/>
      <c r="H522" s="221"/>
      <c r="I522" s="221"/>
      <c r="J522" s="221"/>
      <c r="K522" s="221"/>
      <c r="L522" s="221"/>
      <c r="M522" s="221"/>
      <c r="N522" s="221"/>
    </row>
    <row r="523" spans="4:14" ht="14.25" customHeight="1" x14ac:dyDescent="0.2">
      <c r="D523" s="221"/>
      <c r="E523" s="221"/>
      <c r="F523" s="221"/>
      <c r="G523" s="221"/>
      <c r="H523" s="221"/>
      <c r="I523" s="221"/>
      <c r="J523" s="221"/>
      <c r="K523" s="221"/>
      <c r="L523" s="221"/>
      <c r="M523" s="221"/>
      <c r="N523" s="221"/>
    </row>
    <row r="524" spans="4:14" ht="14.25" customHeight="1" x14ac:dyDescent="0.2">
      <c r="D524" s="221"/>
      <c r="E524" s="221"/>
      <c r="F524" s="221"/>
      <c r="G524" s="221"/>
      <c r="H524" s="221"/>
      <c r="I524" s="221"/>
      <c r="J524" s="221"/>
      <c r="K524" s="221"/>
      <c r="L524" s="221"/>
      <c r="M524" s="221"/>
      <c r="N524" s="221"/>
    </row>
    <row r="525" spans="4:14" ht="14.25" customHeight="1" x14ac:dyDescent="0.2">
      <c r="D525" s="221"/>
      <c r="E525" s="221"/>
      <c r="F525" s="221"/>
      <c r="G525" s="221"/>
      <c r="H525" s="221"/>
      <c r="I525" s="221"/>
      <c r="J525" s="221"/>
      <c r="K525" s="221"/>
      <c r="L525" s="221"/>
      <c r="M525" s="221"/>
      <c r="N525" s="221"/>
    </row>
    <row r="526" spans="4:14" ht="14.25" customHeight="1" x14ac:dyDescent="0.2">
      <c r="D526" s="221"/>
      <c r="E526" s="221"/>
      <c r="F526" s="221"/>
      <c r="G526" s="221"/>
      <c r="H526" s="221"/>
      <c r="I526" s="221"/>
      <c r="J526" s="221"/>
      <c r="K526" s="221"/>
      <c r="L526" s="221"/>
      <c r="M526" s="221"/>
      <c r="N526" s="221"/>
    </row>
    <row r="527" spans="4:14" ht="14.25" customHeight="1" x14ac:dyDescent="0.2">
      <c r="D527" s="221"/>
      <c r="E527" s="221"/>
      <c r="F527" s="221"/>
      <c r="G527" s="221"/>
      <c r="H527" s="221"/>
      <c r="I527" s="221"/>
      <c r="J527" s="221"/>
      <c r="K527" s="221"/>
      <c r="L527" s="221"/>
      <c r="M527" s="221"/>
      <c r="N527" s="221"/>
    </row>
    <row r="528" spans="4:14" ht="14.25" customHeight="1" x14ac:dyDescent="0.2">
      <c r="D528" s="221"/>
      <c r="E528" s="221"/>
      <c r="F528" s="221"/>
      <c r="G528" s="221"/>
      <c r="H528" s="221"/>
      <c r="I528" s="221"/>
      <c r="J528" s="221"/>
      <c r="K528" s="221"/>
      <c r="L528" s="221"/>
      <c r="M528" s="221"/>
      <c r="N528" s="221"/>
    </row>
    <row r="529" spans="4:14" ht="14.25" customHeight="1" x14ac:dyDescent="0.2">
      <c r="D529" s="221"/>
      <c r="E529" s="221"/>
      <c r="F529" s="221"/>
      <c r="G529" s="221"/>
      <c r="H529" s="221"/>
      <c r="I529" s="221"/>
      <c r="J529" s="221"/>
      <c r="K529" s="221"/>
      <c r="L529" s="221"/>
      <c r="M529" s="221"/>
      <c r="N529" s="221"/>
    </row>
    <row r="530" spans="4:14" ht="14.25" customHeight="1" x14ac:dyDescent="0.2">
      <c r="D530" s="221"/>
      <c r="E530" s="221"/>
      <c r="F530" s="221"/>
      <c r="G530" s="221"/>
      <c r="H530" s="221"/>
      <c r="I530" s="221"/>
      <c r="J530" s="221"/>
      <c r="K530" s="221"/>
      <c r="L530" s="221"/>
      <c r="M530" s="221"/>
      <c r="N530" s="221"/>
    </row>
    <row r="531" spans="4:14" ht="14.25" customHeight="1" x14ac:dyDescent="0.2">
      <c r="D531" s="221"/>
      <c r="E531" s="221"/>
      <c r="F531" s="221"/>
      <c r="G531" s="221"/>
      <c r="H531" s="221"/>
      <c r="I531" s="221"/>
      <c r="J531" s="221"/>
      <c r="K531" s="221"/>
      <c r="L531" s="221"/>
      <c r="M531" s="221"/>
      <c r="N531" s="221"/>
    </row>
    <row r="532" spans="4:14" ht="14.25" customHeight="1" x14ac:dyDescent="0.2">
      <c r="D532" s="221"/>
      <c r="E532" s="221"/>
      <c r="F532" s="221"/>
      <c r="G532" s="221"/>
      <c r="H532" s="221"/>
      <c r="I532" s="221"/>
      <c r="J532" s="221"/>
      <c r="K532" s="221"/>
      <c r="L532" s="221"/>
      <c r="M532" s="221"/>
      <c r="N532" s="221"/>
    </row>
    <row r="533" spans="4:14" ht="14.25" customHeight="1" x14ac:dyDescent="0.2">
      <c r="D533" s="221"/>
      <c r="E533" s="221"/>
      <c r="F533" s="221"/>
      <c r="G533" s="221"/>
      <c r="H533" s="221"/>
      <c r="I533" s="221"/>
      <c r="J533" s="221"/>
      <c r="K533" s="221"/>
      <c r="L533" s="221"/>
      <c r="M533" s="221"/>
      <c r="N533" s="221"/>
    </row>
    <row r="534" spans="4:14" ht="14.25" customHeight="1" x14ac:dyDescent="0.2">
      <c r="D534" s="221"/>
      <c r="E534" s="221"/>
      <c r="F534" s="221"/>
      <c r="G534" s="221"/>
      <c r="H534" s="221"/>
      <c r="I534" s="221"/>
      <c r="J534" s="221"/>
      <c r="K534" s="221"/>
      <c r="L534" s="221"/>
      <c r="M534" s="221"/>
      <c r="N534" s="221"/>
    </row>
    <row r="535" spans="4:14" ht="14.25" customHeight="1" x14ac:dyDescent="0.2">
      <c r="D535" s="221"/>
      <c r="E535" s="221"/>
      <c r="F535" s="221"/>
      <c r="G535" s="221"/>
      <c r="H535" s="221"/>
      <c r="I535" s="221"/>
      <c r="J535" s="221"/>
      <c r="K535" s="221"/>
      <c r="L535" s="221"/>
      <c r="M535" s="221"/>
      <c r="N535" s="221"/>
    </row>
    <row r="536" spans="4:14" ht="14.25" customHeight="1" x14ac:dyDescent="0.2">
      <c r="D536" s="221"/>
      <c r="E536" s="221"/>
      <c r="F536" s="221"/>
      <c r="G536" s="221"/>
      <c r="H536" s="221"/>
      <c r="I536" s="221"/>
      <c r="J536" s="221"/>
      <c r="K536" s="221"/>
      <c r="L536" s="221"/>
      <c r="M536" s="221"/>
      <c r="N536" s="221"/>
    </row>
    <row r="537" spans="4:14" ht="14.25" customHeight="1" x14ac:dyDescent="0.2">
      <c r="D537" s="221"/>
      <c r="E537" s="221"/>
      <c r="F537" s="221"/>
      <c r="G537" s="221"/>
      <c r="H537" s="221"/>
      <c r="I537" s="221"/>
      <c r="J537" s="221"/>
      <c r="K537" s="221"/>
      <c r="L537" s="221"/>
      <c r="M537" s="221"/>
      <c r="N537" s="221"/>
    </row>
    <row r="538" spans="4:14" ht="14.25" customHeight="1" x14ac:dyDescent="0.2">
      <c r="D538" s="221"/>
      <c r="E538" s="221"/>
      <c r="F538" s="221"/>
      <c r="G538" s="221"/>
      <c r="H538" s="221"/>
      <c r="I538" s="221"/>
      <c r="J538" s="221"/>
      <c r="K538" s="221"/>
      <c r="L538" s="221"/>
      <c r="M538" s="221"/>
      <c r="N538" s="221"/>
    </row>
    <row r="539" spans="4:14" ht="14.25" customHeight="1" x14ac:dyDescent="0.2">
      <c r="D539" s="221"/>
      <c r="E539" s="221"/>
      <c r="F539" s="221"/>
      <c r="G539" s="221"/>
      <c r="H539" s="221"/>
      <c r="I539" s="221"/>
      <c r="J539" s="221"/>
      <c r="K539" s="221"/>
      <c r="L539" s="221"/>
      <c r="M539" s="221"/>
      <c r="N539" s="221"/>
    </row>
    <row r="540" spans="4:14" ht="14.25" customHeight="1" x14ac:dyDescent="0.2">
      <c r="D540" s="221"/>
      <c r="E540" s="221"/>
      <c r="F540" s="221"/>
      <c r="G540" s="221"/>
      <c r="H540" s="221"/>
      <c r="I540" s="221"/>
      <c r="J540" s="221"/>
      <c r="K540" s="221"/>
      <c r="L540" s="221"/>
      <c r="M540" s="221"/>
      <c r="N540" s="221"/>
    </row>
    <row r="541" spans="4:14" ht="14.25" customHeight="1" x14ac:dyDescent="0.2">
      <c r="D541" s="221"/>
      <c r="E541" s="221"/>
      <c r="F541" s="221"/>
      <c r="G541" s="221"/>
      <c r="H541" s="221"/>
      <c r="I541" s="221"/>
      <c r="J541" s="221"/>
      <c r="K541" s="221"/>
      <c r="L541" s="221"/>
      <c r="M541" s="221"/>
      <c r="N541" s="221"/>
    </row>
    <row r="542" spans="4:14" ht="14.25" customHeight="1" x14ac:dyDescent="0.2">
      <c r="D542" s="221"/>
      <c r="E542" s="221"/>
      <c r="F542" s="221"/>
      <c r="G542" s="221"/>
      <c r="H542" s="221"/>
      <c r="I542" s="221"/>
      <c r="J542" s="221"/>
      <c r="K542" s="221"/>
      <c r="L542" s="221"/>
      <c r="M542" s="221"/>
      <c r="N542" s="221"/>
    </row>
    <row r="543" spans="4:14" ht="14.25" customHeight="1" x14ac:dyDescent="0.2">
      <c r="D543" s="221"/>
      <c r="E543" s="221"/>
      <c r="F543" s="221"/>
      <c r="G543" s="221"/>
      <c r="H543" s="221"/>
      <c r="I543" s="221"/>
      <c r="J543" s="221"/>
      <c r="K543" s="221"/>
      <c r="L543" s="221"/>
      <c r="M543" s="221"/>
      <c r="N543" s="221"/>
    </row>
    <row r="544" spans="4:14" ht="14.25" customHeight="1" x14ac:dyDescent="0.2">
      <c r="D544" s="221"/>
      <c r="E544" s="221"/>
      <c r="F544" s="221"/>
      <c r="G544" s="221"/>
      <c r="H544" s="221"/>
      <c r="I544" s="221"/>
      <c r="J544" s="221"/>
      <c r="K544" s="221"/>
      <c r="L544" s="221"/>
      <c r="M544" s="221"/>
      <c r="N544" s="221"/>
    </row>
    <row r="545" spans="4:14" ht="14.25" customHeight="1" x14ac:dyDescent="0.2">
      <c r="D545" s="221"/>
      <c r="E545" s="221"/>
      <c r="F545" s="221"/>
      <c r="G545" s="221"/>
      <c r="H545" s="221"/>
      <c r="I545" s="221"/>
      <c r="J545" s="221"/>
      <c r="K545" s="221"/>
      <c r="L545" s="221"/>
      <c r="M545" s="221"/>
      <c r="N545" s="221"/>
    </row>
    <row r="546" spans="4:14" ht="14.25" customHeight="1" x14ac:dyDescent="0.2">
      <c r="D546" s="221"/>
      <c r="E546" s="221"/>
      <c r="F546" s="221"/>
      <c r="G546" s="221"/>
      <c r="H546" s="221"/>
      <c r="I546" s="221"/>
      <c r="J546" s="221"/>
      <c r="K546" s="221"/>
      <c r="L546" s="221"/>
      <c r="M546" s="221"/>
      <c r="N546" s="221"/>
    </row>
    <row r="547" spans="4:14" ht="14.25" customHeight="1" x14ac:dyDescent="0.2">
      <c r="D547" s="221"/>
      <c r="E547" s="221"/>
      <c r="F547" s="221"/>
      <c r="G547" s="221"/>
      <c r="H547" s="221"/>
      <c r="I547" s="221"/>
      <c r="J547" s="221"/>
      <c r="K547" s="221"/>
      <c r="L547" s="221"/>
      <c r="M547" s="221"/>
      <c r="N547" s="221"/>
    </row>
    <row r="548" spans="4:14" ht="14.25" customHeight="1" x14ac:dyDescent="0.2">
      <c r="D548" s="221"/>
      <c r="E548" s="221"/>
      <c r="F548" s="221"/>
      <c r="G548" s="221"/>
      <c r="H548" s="221"/>
      <c r="I548" s="221"/>
      <c r="J548" s="221"/>
      <c r="K548" s="221"/>
      <c r="L548" s="221"/>
      <c r="M548" s="221"/>
      <c r="N548" s="221"/>
    </row>
    <row r="549" spans="4:14" ht="14.25" customHeight="1" x14ac:dyDescent="0.2">
      <c r="D549" s="221"/>
      <c r="E549" s="221"/>
      <c r="F549" s="221"/>
      <c r="G549" s="221"/>
      <c r="H549" s="221"/>
      <c r="I549" s="221"/>
      <c r="J549" s="221"/>
      <c r="K549" s="221"/>
      <c r="L549" s="221"/>
      <c r="M549" s="221"/>
      <c r="N549" s="221"/>
    </row>
    <row r="550" spans="4:14" ht="14.25" customHeight="1" x14ac:dyDescent="0.2">
      <c r="D550" s="221"/>
      <c r="E550" s="221"/>
      <c r="F550" s="221"/>
      <c r="G550" s="221"/>
      <c r="H550" s="221"/>
      <c r="I550" s="221"/>
      <c r="J550" s="221"/>
      <c r="K550" s="221"/>
      <c r="L550" s="221"/>
      <c r="M550" s="221"/>
      <c r="N550" s="221"/>
    </row>
    <row r="551" spans="4:14" ht="14.25" customHeight="1" x14ac:dyDescent="0.2">
      <c r="D551" s="221"/>
      <c r="E551" s="221"/>
      <c r="F551" s="221"/>
      <c r="G551" s="221"/>
      <c r="H551" s="221"/>
      <c r="I551" s="221"/>
      <c r="J551" s="221"/>
      <c r="K551" s="221"/>
      <c r="L551" s="221"/>
      <c r="M551" s="221"/>
      <c r="N551" s="221"/>
    </row>
    <row r="552" spans="4:14" ht="14.25" customHeight="1" x14ac:dyDescent="0.2">
      <c r="D552" s="221"/>
      <c r="E552" s="221"/>
      <c r="F552" s="221"/>
      <c r="G552" s="221"/>
      <c r="H552" s="221"/>
      <c r="I552" s="221"/>
      <c r="J552" s="221"/>
      <c r="K552" s="221"/>
      <c r="L552" s="221"/>
      <c r="M552" s="221"/>
      <c r="N552" s="221"/>
    </row>
    <row r="553" spans="4:14" ht="14.25" customHeight="1" x14ac:dyDescent="0.2">
      <c r="D553" s="221"/>
      <c r="E553" s="221"/>
      <c r="F553" s="221"/>
      <c r="G553" s="221"/>
      <c r="H553" s="221"/>
      <c r="I553" s="221"/>
      <c r="J553" s="221"/>
      <c r="K553" s="221"/>
      <c r="L553" s="221"/>
      <c r="M553" s="221"/>
      <c r="N553" s="221"/>
    </row>
    <row r="554" spans="4:14" ht="14.25" customHeight="1" x14ac:dyDescent="0.2">
      <c r="D554" s="221"/>
      <c r="E554" s="221"/>
      <c r="F554" s="221"/>
      <c r="G554" s="221"/>
      <c r="H554" s="221"/>
      <c r="I554" s="221"/>
      <c r="J554" s="221"/>
      <c r="K554" s="221"/>
      <c r="L554" s="221"/>
      <c r="M554" s="221"/>
      <c r="N554" s="221"/>
    </row>
    <row r="555" spans="4:14" ht="14.25" customHeight="1" x14ac:dyDescent="0.2">
      <c r="D555" s="221"/>
      <c r="E555" s="221"/>
      <c r="F555" s="221"/>
      <c r="G555" s="221"/>
      <c r="H555" s="221"/>
      <c r="I555" s="221"/>
      <c r="J555" s="221"/>
      <c r="K555" s="221"/>
      <c r="L555" s="221"/>
      <c r="M555" s="221"/>
      <c r="N555" s="221"/>
    </row>
    <row r="556" spans="4:14" ht="14.25" customHeight="1" x14ac:dyDescent="0.2">
      <c r="D556" s="221"/>
      <c r="E556" s="221"/>
      <c r="F556" s="221"/>
      <c r="G556" s="221"/>
      <c r="H556" s="221"/>
      <c r="I556" s="221"/>
      <c r="J556" s="221"/>
      <c r="K556" s="221"/>
      <c r="L556" s="221"/>
      <c r="M556" s="221"/>
      <c r="N556" s="221"/>
    </row>
    <row r="557" spans="4:14" ht="14.25" customHeight="1" x14ac:dyDescent="0.2">
      <c r="D557" s="221"/>
      <c r="E557" s="221"/>
      <c r="F557" s="221"/>
      <c r="G557" s="221"/>
      <c r="H557" s="221"/>
      <c r="I557" s="221"/>
      <c r="J557" s="221"/>
      <c r="K557" s="221"/>
      <c r="L557" s="221"/>
      <c r="M557" s="221"/>
      <c r="N557" s="221"/>
    </row>
    <row r="558" spans="4:14" ht="14.25" customHeight="1" x14ac:dyDescent="0.2">
      <c r="D558" s="221"/>
      <c r="E558" s="221"/>
      <c r="F558" s="221"/>
      <c r="G558" s="221"/>
      <c r="H558" s="221"/>
      <c r="I558" s="221"/>
      <c r="J558" s="221"/>
      <c r="K558" s="221"/>
      <c r="L558" s="221"/>
      <c r="M558" s="221"/>
      <c r="N558" s="221"/>
    </row>
    <row r="559" spans="4:14" ht="14.25" customHeight="1" x14ac:dyDescent="0.2">
      <c r="D559" s="221"/>
      <c r="E559" s="221"/>
      <c r="F559" s="221"/>
      <c r="G559" s="221"/>
      <c r="H559" s="221"/>
      <c r="I559" s="221"/>
      <c r="J559" s="221"/>
      <c r="K559" s="221"/>
      <c r="L559" s="221"/>
      <c r="M559" s="221"/>
      <c r="N559" s="221"/>
    </row>
    <row r="560" spans="4:14" ht="14.25" customHeight="1" x14ac:dyDescent="0.2">
      <c r="D560" s="221"/>
      <c r="E560" s="221"/>
      <c r="F560" s="221"/>
      <c r="G560" s="221"/>
      <c r="H560" s="221"/>
      <c r="I560" s="221"/>
      <c r="J560" s="221"/>
      <c r="K560" s="221"/>
      <c r="L560" s="221"/>
      <c r="M560" s="221"/>
      <c r="N560" s="221"/>
    </row>
    <row r="561" spans="4:14" ht="14.25" customHeight="1" x14ac:dyDescent="0.2">
      <c r="D561" s="221"/>
      <c r="E561" s="221"/>
      <c r="F561" s="221"/>
      <c r="G561" s="221"/>
      <c r="H561" s="221"/>
      <c r="I561" s="221"/>
      <c r="J561" s="221"/>
      <c r="K561" s="221"/>
      <c r="L561" s="221"/>
      <c r="M561" s="221"/>
      <c r="N561" s="221"/>
    </row>
    <row r="562" spans="4:14" ht="14.25" customHeight="1" x14ac:dyDescent="0.2">
      <c r="D562" s="221"/>
      <c r="E562" s="221"/>
      <c r="F562" s="221"/>
      <c r="G562" s="221"/>
      <c r="H562" s="221"/>
      <c r="I562" s="221"/>
      <c r="J562" s="221"/>
      <c r="K562" s="221"/>
      <c r="L562" s="221"/>
      <c r="M562" s="221"/>
      <c r="N562" s="221"/>
    </row>
    <row r="563" spans="4:14" ht="14.25" customHeight="1" x14ac:dyDescent="0.2">
      <c r="D563" s="221"/>
      <c r="E563" s="221"/>
      <c r="F563" s="221"/>
      <c r="G563" s="221"/>
      <c r="H563" s="221"/>
      <c r="I563" s="221"/>
      <c r="J563" s="221"/>
      <c r="K563" s="221"/>
      <c r="L563" s="221"/>
      <c r="M563" s="221"/>
      <c r="N563" s="221"/>
    </row>
    <row r="564" spans="4:14" ht="14.25" customHeight="1" x14ac:dyDescent="0.2">
      <c r="D564" s="221"/>
      <c r="E564" s="221"/>
      <c r="F564" s="221"/>
      <c r="G564" s="221"/>
      <c r="H564" s="221"/>
      <c r="I564" s="221"/>
      <c r="J564" s="221"/>
      <c r="K564" s="221"/>
      <c r="L564" s="221"/>
      <c r="M564" s="221"/>
      <c r="N564" s="221"/>
    </row>
    <row r="565" spans="4:14" ht="14.25" customHeight="1" x14ac:dyDescent="0.2">
      <c r="D565" s="221"/>
      <c r="E565" s="221"/>
      <c r="F565" s="221"/>
      <c r="G565" s="221"/>
      <c r="H565" s="221"/>
      <c r="I565" s="221"/>
      <c r="J565" s="221"/>
      <c r="K565" s="221"/>
      <c r="L565" s="221"/>
      <c r="M565" s="221"/>
      <c r="N565" s="221"/>
    </row>
    <row r="566" spans="4:14" ht="14.25" customHeight="1" x14ac:dyDescent="0.2">
      <c r="D566" s="221"/>
      <c r="E566" s="221"/>
      <c r="F566" s="221"/>
      <c r="G566" s="221"/>
      <c r="H566" s="221"/>
      <c r="I566" s="221"/>
      <c r="J566" s="221"/>
      <c r="K566" s="221"/>
      <c r="L566" s="221"/>
      <c r="M566" s="221"/>
      <c r="N566" s="221"/>
    </row>
    <row r="567" spans="4:14" ht="14.25" customHeight="1" x14ac:dyDescent="0.2">
      <c r="D567" s="221"/>
      <c r="E567" s="221"/>
      <c r="F567" s="221"/>
      <c r="G567" s="221"/>
      <c r="H567" s="221"/>
      <c r="I567" s="221"/>
      <c r="J567" s="221"/>
      <c r="K567" s="221"/>
      <c r="L567" s="221"/>
      <c r="M567" s="221"/>
      <c r="N567" s="221"/>
    </row>
    <row r="568" spans="4:14" ht="14.25" customHeight="1" x14ac:dyDescent="0.2">
      <c r="D568" s="221"/>
      <c r="E568" s="221"/>
      <c r="F568" s="221"/>
      <c r="G568" s="221"/>
      <c r="H568" s="221"/>
      <c r="I568" s="221"/>
      <c r="J568" s="221"/>
      <c r="K568" s="221"/>
      <c r="L568" s="221"/>
      <c r="M568" s="221"/>
      <c r="N568" s="221"/>
    </row>
    <row r="569" spans="4:14" ht="14.25" customHeight="1" x14ac:dyDescent="0.2">
      <c r="D569" s="221"/>
      <c r="E569" s="221"/>
      <c r="F569" s="221"/>
      <c r="G569" s="221"/>
      <c r="H569" s="221"/>
      <c r="I569" s="221"/>
      <c r="J569" s="221"/>
      <c r="K569" s="221"/>
      <c r="L569" s="221"/>
      <c r="M569" s="221"/>
      <c r="N569" s="221"/>
    </row>
    <row r="570" spans="4:14" ht="14.25" customHeight="1" x14ac:dyDescent="0.2">
      <c r="D570" s="221"/>
      <c r="E570" s="221"/>
      <c r="F570" s="221"/>
      <c r="G570" s="221"/>
      <c r="H570" s="221"/>
      <c r="I570" s="221"/>
      <c r="J570" s="221"/>
      <c r="K570" s="221"/>
      <c r="L570" s="221"/>
      <c r="M570" s="221"/>
      <c r="N570" s="221"/>
    </row>
    <row r="571" spans="4:14" ht="14.25" customHeight="1" x14ac:dyDescent="0.2">
      <c r="D571" s="221"/>
      <c r="E571" s="221"/>
      <c r="F571" s="221"/>
      <c r="G571" s="221"/>
      <c r="H571" s="221"/>
      <c r="I571" s="221"/>
      <c r="J571" s="221"/>
      <c r="K571" s="221"/>
      <c r="L571" s="221"/>
      <c r="M571" s="221"/>
      <c r="N571" s="221"/>
    </row>
    <row r="572" spans="4:14" ht="14.25" customHeight="1" x14ac:dyDescent="0.2">
      <c r="D572" s="221"/>
      <c r="E572" s="221"/>
      <c r="F572" s="221"/>
      <c r="G572" s="221"/>
      <c r="H572" s="221"/>
      <c r="I572" s="221"/>
      <c r="J572" s="221"/>
      <c r="K572" s="221"/>
      <c r="L572" s="221"/>
      <c r="M572" s="221"/>
      <c r="N572" s="221"/>
    </row>
    <row r="573" spans="4:14" ht="14.25" customHeight="1" x14ac:dyDescent="0.2">
      <c r="D573" s="221"/>
      <c r="E573" s="221"/>
      <c r="F573" s="221"/>
      <c r="G573" s="221"/>
      <c r="H573" s="221"/>
      <c r="I573" s="221"/>
      <c r="J573" s="221"/>
      <c r="K573" s="221"/>
      <c r="L573" s="221"/>
      <c r="M573" s="221"/>
      <c r="N573" s="221"/>
    </row>
    <row r="574" spans="4:14" ht="14.25" customHeight="1" x14ac:dyDescent="0.2">
      <c r="D574" s="221"/>
      <c r="E574" s="221"/>
      <c r="F574" s="221"/>
      <c r="G574" s="221"/>
      <c r="H574" s="221"/>
      <c r="I574" s="221"/>
      <c r="J574" s="221"/>
      <c r="K574" s="221"/>
      <c r="L574" s="221"/>
      <c r="M574" s="221"/>
      <c r="N574" s="221"/>
    </row>
    <row r="575" spans="4:14" ht="14.25" customHeight="1" x14ac:dyDescent="0.2">
      <c r="D575" s="221"/>
      <c r="E575" s="221"/>
      <c r="F575" s="221"/>
      <c r="G575" s="221"/>
      <c r="H575" s="221"/>
      <c r="I575" s="221"/>
      <c r="J575" s="221"/>
      <c r="K575" s="221"/>
      <c r="L575" s="221"/>
      <c r="M575" s="221"/>
      <c r="N575" s="221"/>
    </row>
    <row r="576" spans="4:14" ht="14.25" customHeight="1" x14ac:dyDescent="0.2">
      <c r="D576" s="221"/>
      <c r="E576" s="221"/>
      <c r="F576" s="221"/>
      <c r="G576" s="221"/>
      <c r="H576" s="221"/>
      <c r="I576" s="221"/>
      <c r="J576" s="221"/>
      <c r="K576" s="221"/>
      <c r="L576" s="221"/>
      <c r="M576" s="221"/>
      <c r="N576" s="221"/>
    </row>
    <row r="577" spans="4:14" ht="14.25" customHeight="1" x14ac:dyDescent="0.2">
      <c r="D577" s="221"/>
      <c r="E577" s="221"/>
      <c r="F577" s="221"/>
      <c r="G577" s="221"/>
      <c r="H577" s="221"/>
      <c r="I577" s="221"/>
      <c r="J577" s="221"/>
      <c r="K577" s="221"/>
      <c r="L577" s="221"/>
      <c r="M577" s="221"/>
      <c r="N577" s="221"/>
    </row>
    <row r="578" spans="4:14" ht="14.25" customHeight="1" x14ac:dyDescent="0.2">
      <c r="D578" s="221"/>
      <c r="E578" s="221"/>
      <c r="F578" s="221"/>
      <c r="G578" s="221"/>
      <c r="H578" s="221"/>
      <c r="I578" s="221"/>
      <c r="J578" s="221"/>
      <c r="K578" s="221"/>
      <c r="L578" s="221"/>
      <c r="M578" s="221"/>
      <c r="N578" s="221"/>
    </row>
    <row r="579" spans="4:14" ht="14.25" customHeight="1" x14ac:dyDescent="0.2">
      <c r="D579" s="221"/>
      <c r="E579" s="221"/>
      <c r="F579" s="221"/>
      <c r="G579" s="221"/>
      <c r="H579" s="221"/>
      <c r="I579" s="221"/>
      <c r="J579" s="221"/>
      <c r="K579" s="221"/>
      <c r="L579" s="221"/>
      <c r="M579" s="221"/>
      <c r="N579" s="221"/>
    </row>
    <row r="580" spans="4:14" ht="14.25" customHeight="1" x14ac:dyDescent="0.2">
      <c r="D580" s="221"/>
      <c r="E580" s="221"/>
      <c r="F580" s="221"/>
      <c r="G580" s="221"/>
      <c r="H580" s="221"/>
      <c r="I580" s="221"/>
      <c r="J580" s="221"/>
      <c r="K580" s="221"/>
      <c r="L580" s="221"/>
      <c r="M580" s="221"/>
      <c r="N580" s="221"/>
    </row>
    <row r="581" spans="4:14" ht="14.25" customHeight="1" x14ac:dyDescent="0.2">
      <c r="D581" s="221"/>
      <c r="E581" s="221"/>
      <c r="F581" s="221"/>
      <c r="G581" s="221"/>
      <c r="H581" s="221"/>
      <c r="I581" s="221"/>
      <c r="J581" s="221"/>
      <c r="K581" s="221"/>
      <c r="L581" s="221"/>
      <c r="M581" s="221"/>
      <c r="N581" s="221"/>
    </row>
    <row r="582" spans="4:14" ht="14.25" customHeight="1" x14ac:dyDescent="0.2">
      <c r="D582" s="221"/>
      <c r="E582" s="221"/>
      <c r="F582" s="221"/>
      <c r="G582" s="221"/>
      <c r="H582" s="221"/>
      <c r="I582" s="221"/>
      <c r="J582" s="221"/>
      <c r="K582" s="221"/>
      <c r="L582" s="221"/>
      <c r="M582" s="221"/>
      <c r="N582" s="221"/>
    </row>
    <row r="583" spans="4:14" ht="14.25" customHeight="1" x14ac:dyDescent="0.2">
      <c r="D583" s="221"/>
      <c r="E583" s="221"/>
      <c r="F583" s="221"/>
      <c r="G583" s="221"/>
      <c r="H583" s="221"/>
      <c r="I583" s="221"/>
      <c r="J583" s="221"/>
      <c r="K583" s="221"/>
      <c r="L583" s="221"/>
      <c r="M583" s="221"/>
      <c r="N583" s="221"/>
    </row>
    <row r="584" spans="4:14" ht="14.25" customHeight="1" x14ac:dyDescent="0.2">
      <c r="D584" s="221"/>
      <c r="E584" s="221"/>
      <c r="F584" s="221"/>
      <c r="G584" s="221"/>
      <c r="H584" s="221"/>
      <c r="I584" s="221"/>
      <c r="J584" s="221"/>
      <c r="K584" s="221"/>
      <c r="L584" s="221"/>
      <c r="M584" s="221"/>
      <c r="N584" s="221"/>
    </row>
    <row r="585" spans="4:14" ht="14.25" customHeight="1" x14ac:dyDescent="0.2">
      <c r="D585" s="221"/>
      <c r="E585" s="221"/>
      <c r="F585" s="221"/>
      <c r="G585" s="221"/>
      <c r="H585" s="221"/>
      <c r="I585" s="221"/>
      <c r="J585" s="221"/>
      <c r="K585" s="221"/>
      <c r="L585" s="221"/>
      <c r="M585" s="221"/>
      <c r="N585" s="221"/>
    </row>
    <row r="586" spans="4:14" ht="14.25" customHeight="1" x14ac:dyDescent="0.2">
      <c r="D586" s="221"/>
      <c r="E586" s="221"/>
      <c r="F586" s="221"/>
      <c r="G586" s="221"/>
      <c r="H586" s="221"/>
      <c r="I586" s="221"/>
      <c r="J586" s="221"/>
      <c r="K586" s="221"/>
      <c r="L586" s="221"/>
      <c r="M586" s="221"/>
      <c r="N586" s="221"/>
    </row>
    <row r="587" spans="4:14" ht="14.25" customHeight="1" x14ac:dyDescent="0.2">
      <c r="D587" s="221"/>
      <c r="E587" s="221"/>
      <c r="F587" s="221"/>
      <c r="G587" s="221"/>
      <c r="H587" s="221"/>
      <c r="I587" s="221"/>
      <c r="J587" s="221"/>
      <c r="K587" s="221"/>
      <c r="L587" s="221"/>
      <c r="M587" s="221"/>
      <c r="N587" s="221"/>
    </row>
    <row r="588" spans="4:14" ht="14.25" customHeight="1" x14ac:dyDescent="0.2">
      <c r="D588" s="221"/>
      <c r="E588" s="221"/>
      <c r="F588" s="221"/>
      <c r="G588" s="221"/>
      <c r="H588" s="221"/>
      <c r="I588" s="221"/>
      <c r="J588" s="221"/>
      <c r="K588" s="221"/>
      <c r="L588" s="221"/>
      <c r="M588" s="221"/>
      <c r="N588" s="221"/>
    </row>
    <row r="589" spans="4:14" ht="14.25" customHeight="1" x14ac:dyDescent="0.2">
      <c r="D589" s="221"/>
      <c r="E589" s="221"/>
      <c r="F589" s="221"/>
      <c r="G589" s="221"/>
      <c r="H589" s="221"/>
      <c r="I589" s="221"/>
      <c r="J589" s="221"/>
      <c r="K589" s="221"/>
      <c r="L589" s="221"/>
      <c r="M589" s="221"/>
      <c r="N589" s="221"/>
    </row>
    <row r="590" spans="4:14" ht="14.25" customHeight="1" x14ac:dyDescent="0.2">
      <c r="D590" s="221"/>
      <c r="E590" s="221"/>
      <c r="F590" s="221"/>
      <c r="G590" s="221"/>
      <c r="H590" s="221"/>
      <c r="I590" s="221"/>
      <c r="J590" s="221"/>
      <c r="K590" s="221"/>
      <c r="L590" s="221"/>
      <c r="M590" s="221"/>
      <c r="N590" s="221"/>
    </row>
    <row r="591" spans="4:14" ht="14.25" customHeight="1" x14ac:dyDescent="0.2">
      <c r="D591" s="221"/>
      <c r="E591" s="221"/>
      <c r="F591" s="221"/>
      <c r="G591" s="221"/>
      <c r="H591" s="221"/>
      <c r="I591" s="221"/>
      <c r="J591" s="221"/>
      <c r="K591" s="221"/>
      <c r="L591" s="221"/>
      <c r="M591" s="221"/>
      <c r="N591" s="221"/>
    </row>
    <row r="592" spans="4:14" ht="14.25" customHeight="1" x14ac:dyDescent="0.2">
      <c r="D592" s="221"/>
      <c r="E592" s="221"/>
      <c r="F592" s="221"/>
      <c r="G592" s="221"/>
      <c r="H592" s="221"/>
      <c r="I592" s="221"/>
      <c r="J592" s="221"/>
      <c r="K592" s="221"/>
      <c r="L592" s="221"/>
      <c r="M592" s="221"/>
      <c r="N592" s="221"/>
    </row>
    <row r="593" spans="4:14" ht="14.25" customHeight="1" x14ac:dyDescent="0.2">
      <c r="D593" s="221"/>
      <c r="E593" s="221"/>
      <c r="F593" s="221"/>
      <c r="G593" s="221"/>
      <c r="H593" s="221"/>
      <c r="I593" s="221"/>
      <c r="J593" s="221"/>
      <c r="K593" s="221"/>
      <c r="L593" s="221"/>
      <c r="M593" s="221"/>
      <c r="N593" s="221"/>
    </row>
    <row r="594" spans="4:14" ht="14.25" customHeight="1" x14ac:dyDescent="0.2">
      <c r="D594" s="221"/>
      <c r="E594" s="221"/>
      <c r="F594" s="221"/>
      <c r="G594" s="221"/>
      <c r="H594" s="221"/>
      <c r="I594" s="221"/>
      <c r="J594" s="221"/>
      <c r="K594" s="221"/>
      <c r="L594" s="221"/>
      <c r="M594" s="221"/>
      <c r="N594" s="221"/>
    </row>
    <row r="595" spans="4:14" ht="14.25" customHeight="1" x14ac:dyDescent="0.2">
      <c r="D595" s="221"/>
      <c r="E595" s="221"/>
      <c r="F595" s="221"/>
      <c r="G595" s="221"/>
      <c r="H595" s="221"/>
      <c r="I595" s="221"/>
      <c r="J595" s="221"/>
      <c r="K595" s="221"/>
      <c r="L595" s="221"/>
      <c r="M595" s="221"/>
      <c r="N595" s="221"/>
    </row>
    <row r="596" spans="4:14" ht="14.25" customHeight="1" x14ac:dyDescent="0.2">
      <c r="D596" s="221"/>
      <c r="E596" s="221"/>
      <c r="F596" s="221"/>
      <c r="G596" s="221"/>
      <c r="H596" s="221"/>
      <c r="I596" s="221"/>
      <c r="J596" s="221"/>
      <c r="K596" s="221"/>
      <c r="L596" s="221"/>
      <c r="M596" s="221"/>
      <c r="N596" s="221"/>
    </row>
    <row r="597" spans="4:14" ht="14.25" customHeight="1" x14ac:dyDescent="0.2">
      <c r="D597" s="221"/>
      <c r="E597" s="221"/>
      <c r="F597" s="221"/>
      <c r="G597" s="221"/>
      <c r="H597" s="221"/>
      <c r="I597" s="221"/>
      <c r="J597" s="221"/>
      <c r="K597" s="221"/>
      <c r="L597" s="221"/>
      <c r="M597" s="221"/>
      <c r="N597" s="221"/>
    </row>
    <row r="598" spans="4:14" ht="14.25" customHeight="1" x14ac:dyDescent="0.2">
      <c r="D598" s="221"/>
      <c r="E598" s="221"/>
      <c r="F598" s="221"/>
      <c r="G598" s="221"/>
      <c r="H598" s="221"/>
      <c r="I598" s="221"/>
      <c r="J598" s="221"/>
      <c r="K598" s="221"/>
      <c r="L598" s="221"/>
      <c r="M598" s="221"/>
      <c r="N598" s="221"/>
    </row>
    <row r="599" spans="4:14" ht="14.25" customHeight="1" x14ac:dyDescent="0.2">
      <c r="D599" s="221"/>
      <c r="E599" s="221"/>
      <c r="F599" s="221"/>
      <c r="G599" s="221"/>
      <c r="H599" s="221"/>
      <c r="I599" s="221"/>
      <c r="J599" s="221"/>
      <c r="K599" s="221"/>
      <c r="L599" s="221"/>
      <c r="M599" s="221"/>
      <c r="N599" s="221"/>
    </row>
    <row r="600" spans="4:14" ht="14.25" customHeight="1" x14ac:dyDescent="0.2">
      <c r="D600" s="221"/>
      <c r="E600" s="221"/>
      <c r="F600" s="221"/>
      <c r="G600" s="221"/>
      <c r="H600" s="221"/>
      <c r="I600" s="221"/>
      <c r="J600" s="221"/>
      <c r="K600" s="221"/>
      <c r="L600" s="221"/>
      <c r="M600" s="221"/>
      <c r="N600" s="221"/>
    </row>
    <row r="601" spans="4:14" ht="14.25" customHeight="1" x14ac:dyDescent="0.2">
      <c r="D601" s="221"/>
      <c r="E601" s="221"/>
      <c r="F601" s="221"/>
      <c r="G601" s="221"/>
      <c r="H601" s="221"/>
      <c r="I601" s="221"/>
      <c r="J601" s="221"/>
      <c r="K601" s="221"/>
      <c r="L601" s="221"/>
      <c r="M601" s="221"/>
      <c r="N601" s="221"/>
    </row>
    <row r="602" spans="4:14" ht="14.25" customHeight="1" x14ac:dyDescent="0.2">
      <c r="D602" s="221"/>
      <c r="E602" s="221"/>
      <c r="F602" s="221"/>
      <c r="G602" s="221"/>
      <c r="H602" s="221"/>
      <c r="I602" s="221"/>
      <c r="J602" s="221"/>
      <c r="K602" s="221"/>
      <c r="L602" s="221"/>
      <c r="M602" s="221"/>
      <c r="N602" s="221"/>
    </row>
    <row r="603" spans="4:14" ht="14.25" customHeight="1" x14ac:dyDescent="0.2">
      <c r="D603" s="221"/>
      <c r="E603" s="221"/>
      <c r="F603" s="221"/>
      <c r="G603" s="221"/>
      <c r="H603" s="221"/>
      <c r="I603" s="221"/>
      <c r="J603" s="221"/>
      <c r="K603" s="221"/>
      <c r="L603" s="221"/>
      <c r="M603" s="221"/>
      <c r="N603" s="221"/>
    </row>
    <row r="604" spans="4:14" ht="14.25" customHeight="1" x14ac:dyDescent="0.2">
      <c r="D604" s="221"/>
      <c r="E604" s="221"/>
      <c r="F604" s="221"/>
      <c r="G604" s="221"/>
      <c r="H604" s="221"/>
      <c r="I604" s="221"/>
      <c r="J604" s="221"/>
      <c r="K604" s="221"/>
      <c r="L604" s="221"/>
      <c r="M604" s="221"/>
      <c r="N604" s="221"/>
    </row>
    <row r="605" spans="4:14" ht="14.25" customHeight="1" x14ac:dyDescent="0.2">
      <c r="D605" s="221"/>
      <c r="E605" s="221"/>
      <c r="F605" s="221"/>
      <c r="G605" s="221"/>
      <c r="H605" s="221"/>
      <c r="I605" s="221"/>
      <c r="J605" s="221"/>
      <c r="K605" s="221"/>
      <c r="L605" s="221"/>
      <c r="M605" s="221"/>
      <c r="N605" s="221"/>
    </row>
    <row r="606" spans="4:14" ht="14.25" customHeight="1" x14ac:dyDescent="0.2">
      <c r="D606" s="221"/>
      <c r="E606" s="221"/>
      <c r="F606" s="221"/>
      <c r="G606" s="221"/>
      <c r="H606" s="221"/>
      <c r="I606" s="221"/>
      <c r="J606" s="221"/>
      <c r="K606" s="221"/>
      <c r="L606" s="221"/>
      <c r="M606" s="221"/>
      <c r="N606" s="221"/>
    </row>
    <row r="607" spans="4:14" ht="14.25" customHeight="1" x14ac:dyDescent="0.2">
      <c r="D607" s="221"/>
      <c r="E607" s="221"/>
      <c r="F607" s="221"/>
      <c r="G607" s="221"/>
      <c r="H607" s="221"/>
      <c r="I607" s="221"/>
      <c r="J607" s="221"/>
      <c r="K607" s="221"/>
      <c r="L607" s="221"/>
      <c r="M607" s="221"/>
      <c r="N607" s="221"/>
    </row>
    <row r="608" spans="4:14" ht="14.25" customHeight="1" x14ac:dyDescent="0.2">
      <c r="D608" s="221"/>
      <c r="E608" s="221"/>
      <c r="F608" s="221"/>
      <c r="G608" s="221"/>
      <c r="H608" s="221"/>
      <c r="I608" s="221"/>
      <c r="J608" s="221"/>
      <c r="K608" s="221"/>
      <c r="L608" s="221"/>
      <c r="M608" s="221"/>
      <c r="N608" s="221"/>
    </row>
    <row r="609" spans="4:14" ht="14.25" customHeight="1" x14ac:dyDescent="0.2">
      <c r="D609" s="221"/>
      <c r="E609" s="221"/>
      <c r="F609" s="221"/>
      <c r="G609" s="221"/>
      <c r="H609" s="221"/>
      <c r="I609" s="221"/>
      <c r="J609" s="221"/>
      <c r="K609" s="221"/>
      <c r="L609" s="221"/>
      <c r="M609" s="221"/>
      <c r="N609" s="221"/>
    </row>
    <row r="610" spans="4:14" ht="14.25" customHeight="1" x14ac:dyDescent="0.2">
      <c r="D610" s="221"/>
      <c r="E610" s="221"/>
      <c r="F610" s="221"/>
      <c r="G610" s="221"/>
      <c r="H610" s="221"/>
      <c r="I610" s="221"/>
      <c r="J610" s="221"/>
      <c r="K610" s="221"/>
      <c r="L610" s="221"/>
      <c r="M610" s="221"/>
      <c r="N610" s="221"/>
    </row>
    <row r="611" spans="4:14" ht="14.25" customHeight="1" x14ac:dyDescent="0.2">
      <c r="D611" s="221"/>
      <c r="E611" s="221"/>
      <c r="F611" s="221"/>
      <c r="G611" s="221"/>
      <c r="H611" s="221"/>
      <c r="I611" s="221"/>
      <c r="J611" s="221"/>
      <c r="K611" s="221"/>
      <c r="L611" s="221"/>
      <c r="M611" s="221"/>
      <c r="N611" s="221"/>
    </row>
    <row r="612" spans="4:14" ht="14.25" customHeight="1" x14ac:dyDescent="0.2">
      <c r="D612" s="221"/>
      <c r="E612" s="221"/>
      <c r="F612" s="221"/>
      <c r="G612" s="221"/>
      <c r="H612" s="221"/>
      <c r="I612" s="221"/>
      <c r="J612" s="221"/>
      <c r="K612" s="221"/>
      <c r="L612" s="221"/>
      <c r="M612" s="221"/>
      <c r="N612" s="221"/>
    </row>
    <row r="613" spans="4:14" ht="14.25" customHeight="1" x14ac:dyDescent="0.2">
      <c r="D613" s="221"/>
      <c r="E613" s="221"/>
      <c r="F613" s="221"/>
      <c r="G613" s="221"/>
      <c r="H613" s="221"/>
      <c r="I613" s="221"/>
      <c r="J613" s="221"/>
      <c r="K613" s="221"/>
      <c r="L613" s="221"/>
      <c r="M613" s="221"/>
      <c r="N613" s="221"/>
    </row>
    <row r="614" spans="4:14" ht="14.25" customHeight="1" x14ac:dyDescent="0.2">
      <c r="D614" s="221"/>
      <c r="E614" s="221"/>
      <c r="F614" s="221"/>
      <c r="G614" s="221"/>
      <c r="H614" s="221"/>
      <c r="I614" s="221"/>
      <c r="J614" s="221"/>
      <c r="K614" s="221"/>
      <c r="L614" s="221"/>
      <c r="M614" s="221"/>
      <c r="N614" s="221"/>
    </row>
    <row r="615" spans="4:14" ht="14.25" customHeight="1" x14ac:dyDescent="0.2">
      <c r="D615" s="221"/>
      <c r="E615" s="221"/>
      <c r="F615" s="221"/>
      <c r="G615" s="221"/>
      <c r="H615" s="221"/>
      <c r="I615" s="221"/>
      <c r="J615" s="221"/>
      <c r="K615" s="221"/>
      <c r="L615" s="221"/>
      <c r="M615" s="221"/>
      <c r="N615" s="221"/>
    </row>
    <row r="616" spans="4:14" ht="14.25" customHeight="1" x14ac:dyDescent="0.2">
      <c r="D616" s="221"/>
      <c r="E616" s="221"/>
      <c r="F616" s="221"/>
      <c r="G616" s="221"/>
      <c r="H616" s="221"/>
      <c r="I616" s="221"/>
      <c r="J616" s="221"/>
      <c r="K616" s="221"/>
      <c r="L616" s="221"/>
      <c r="M616" s="221"/>
      <c r="N616" s="221"/>
    </row>
    <row r="617" spans="4:14" ht="14.25" customHeight="1" x14ac:dyDescent="0.2">
      <c r="D617" s="221"/>
      <c r="E617" s="221"/>
      <c r="F617" s="221"/>
      <c r="G617" s="221"/>
      <c r="H617" s="221"/>
      <c r="I617" s="221"/>
      <c r="J617" s="221"/>
      <c r="K617" s="221"/>
      <c r="L617" s="221"/>
      <c r="M617" s="221"/>
      <c r="N617" s="221"/>
    </row>
    <row r="618" spans="4:14" ht="14.25" customHeight="1" x14ac:dyDescent="0.2">
      <c r="D618" s="221"/>
      <c r="E618" s="221"/>
      <c r="F618" s="221"/>
      <c r="G618" s="221"/>
      <c r="H618" s="221"/>
      <c r="I618" s="221"/>
      <c r="J618" s="221"/>
      <c r="K618" s="221"/>
      <c r="L618" s="221"/>
      <c r="M618" s="221"/>
      <c r="N618" s="221"/>
    </row>
    <row r="619" spans="4:14" ht="14.25" customHeight="1" x14ac:dyDescent="0.2">
      <c r="D619" s="221"/>
      <c r="E619" s="221"/>
      <c r="F619" s="221"/>
      <c r="G619" s="221"/>
      <c r="H619" s="221"/>
      <c r="I619" s="221"/>
      <c r="J619" s="221"/>
      <c r="K619" s="221"/>
      <c r="L619" s="221"/>
      <c r="M619" s="221"/>
      <c r="N619" s="221"/>
    </row>
    <row r="620" spans="4:14" ht="14.25" customHeight="1" x14ac:dyDescent="0.2">
      <c r="D620" s="221"/>
      <c r="E620" s="221"/>
      <c r="F620" s="221"/>
      <c r="G620" s="221"/>
      <c r="H620" s="221"/>
      <c r="I620" s="221"/>
      <c r="J620" s="221"/>
      <c r="K620" s="221"/>
      <c r="L620" s="221"/>
      <c r="M620" s="221"/>
      <c r="N620" s="221"/>
    </row>
    <row r="621" spans="4:14" ht="14.25" customHeight="1" x14ac:dyDescent="0.2">
      <c r="D621" s="221"/>
      <c r="E621" s="221"/>
      <c r="F621" s="221"/>
      <c r="G621" s="221"/>
      <c r="H621" s="221"/>
      <c r="I621" s="221"/>
      <c r="J621" s="221"/>
      <c r="K621" s="221"/>
      <c r="L621" s="221"/>
      <c r="M621" s="221"/>
      <c r="N621" s="221"/>
    </row>
    <row r="622" spans="4:14" ht="14.25" customHeight="1" x14ac:dyDescent="0.2">
      <c r="D622" s="221"/>
      <c r="E622" s="221"/>
      <c r="F622" s="221"/>
      <c r="G622" s="221"/>
      <c r="H622" s="221"/>
      <c r="I622" s="221"/>
      <c r="J622" s="221"/>
      <c r="K622" s="221"/>
      <c r="L622" s="221"/>
      <c r="M622" s="221"/>
      <c r="N622" s="221"/>
    </row>
    <row r="623" spans="4:14" ht="14.25" customHeight="1" x14ac:dyDescent="0.2">
      <c r="D623" s="221"/>
      <c r="E623" s="221"/>
      <c r="F623" s="221"/>
      <c r="G623" s="221"/>
      <c r="H623" s="221"/>
      <c r="I623" s="221"/>
      <c r="J623" s="221"/>
      <c r="K623" s="221"/>
      <c r="L623" s="221"/>
      <c r="M623" s="221"/>
      <c r="N623" s="221"/>
    </row>
    <row r="624" spans="4:14" ht="14.25" customHeight="1" x14ac:dyDescent="0.2">
      <c r="D624" s="221"/>
      <c r="E624" s="221"/>
      <c r="F624" s="221"/>
      <c r="G624" s="221"/>
      <c r="H624" s="221"/>
      <c r="I624" s="221"/>
      <c r="J624" s="221"/>
      <c r="K624" s="221"/>
      <c r="L624" s="221"/>
      <c r="M624" s="221"/>
      <c r="N624" s="221"/>
    </row>
    <row r="625" spans="4:14" ht="14.25" customHeight="1" x14ac:dyDescent="0.2">
      <c r="D625" s="221"/>
      <c r="E625" s="221"/>
      <c r="F625" s="221"/>
      <c r="G625" s="221"/>
      <c r="H625" s="221"/>
      <c r="I625" s="221"/>
      <c r="J625" s="221"/>
      <c r="K625" s="221"/>
      <c r="L625" s="221"/>
      <c r="M625" s="221"/>
      <c r="N625" s="221"/>
    </row>
    <row r="626" spans="4:14" ht="14.25" customHeight="1" x14ac:dyDescent="0.2">
      <c r="D626" s="221"/>
      <c r="E626" s="221"/>
      <c r="F626" s="221"/>
      <c r="G626" s="221"/>
      <c r="H626" s="221"/>
      <c r="I626" s="221"/>
      <c r="J626" s="221"/>
      <c r="K626" s="221"/>
      <c r="L626" s="221"/>
      <c r="M626" s="221"/>
      <c r="N626" s="221"/>
    </row>
    <row r="627" spans="4:14" ht="14.25" customHeight="1" x14ac:dyDescent="0.2">
      <c r="D627" s="221"/>
      <c r="E627" s="221"/>
      <c r="F627" s="221"/>
      <c r="G627" s="221"/>
      <c r="H627" s="221"/>
      <c r="I627" s="221"/>
      <c r="J627" s="221"/>
      <c r="K627" s="221"/>
      <c r="L627" s="221"/>
      <c r="M627" s="221"/>
      <c r="N627" s="221"/>
    </row>
    <row r="628" spans="4:14" ht="14.25" customHeight="1" x14ac:dyDescent="0.2">
      <c r="D628" s="221"/>
      <c r="E628" s="221"/>
      <c r="F628" s="221"/>
      <c r="G628" s="221"/>
      <c r="H628" s="221"/>
      <c r="I628" s="221"/>
      <c r="J628" s="221"/>
      <c r="K628" s="221"/>
      <c r="L628" s="221"/>
      <c r="M628" s="221"/>
      <c r="N628" s="221"/>
    </row>
    <row r="629" spans="4:14" ht="14.25" customHeight="1" x14ac:dyDescent="0.2">
      <c r="D629" s="221"/>
      <c r="E629" s="221"/>
      <c r="F629" s="221"/>
      <c r="G629" s="221"/>
      <c r="H629" s="221"/>
      <c r="I629" s="221"/>
      <c r="J629" s="221"/>
      <c r="K629" s="221"/>
      <c r="L629" s="221"/>
      <c r="M629" s="221"/>
      <c r="N629" s="221"/>
    </row>
    <row r="630" spans="4:14" ht="14.25" customHeight="1" x14ac:dyDescent="0.2">
      <c r="D630" s="221"/>
      <c r="E630" s="221"/>
      <c r="F630" s="221"/>
      <c r="G630" s="221"/>
      <c r="H630" s="221"/>
      <c r="I630" s="221"/>
      <c r="J630" s="221"/>
      <c r="K630" s="221"/>
      <c r="L630" s="221"/>
      <c r="M630" s="221"/>
      <c r="N630" s="221"/>
    </row>
    <row r="631" spans="4:14" ht="14.25" customHeight="1" x14ac:dyDescent="0.2">
      <c r="D631" s="221"/>
      <c r="E631" s="221"/>
      <c r="F631" s="221"/>
      <c r="G631" s="221"/>
      <c r="H631" s="221"/>
      <c r="I631" s="221"/>
      <c r="J631" s="221"/>
      <c r="K631" s="221"/>
      <c r="L631" s="221"/>
      <c r="M631" s="221"/>
      <c r="N631" s="221"/>
    </row>
    <row r="632" spans="4:14" ht="14.25" customHeight="1" x14ac:dyDescent="0.2">
      <c r="D632" s="221"/>
      <c r="E632" s="221"/>
      <c r="F632" s="221"/>
      <c r="G632" s="221"/>
      <c r="H632" s="221"/>
      <c r="I632" s="221"/>
      <c r="J632" s="221"/>
      <c r="K632" s="221"/>
      <c r="L632" s="221"/>
      <c r="M632" s="221"/>
      <c r="N632" s="221"/>
    </row>
    <row r="633" spans="4:14" ht="14.25" customHeight="1" x14ac:dyDescent="0.2">
      <c r="D633" s="221"/>
      <c r="E633" s="221"/>
      <c r="F633" s="221"/>
      <c r="G633" s="221"/>
      <c r="H633" s="221"/>
      <c r="I633" s="221"/>
      <c r="J633" s="221"/>
      <c r="K633" s="221"/>
      <c r="L633" s="221"/>
      <c r="M633" s="221"/>
      <c r="N633" s="221"/>
    </row>
    <row r="634" spans="4:14" ht="14.25" customHeight="1" x14ac:dyDescent="0.2">
      <c r="D634" s="221"/>
      <c r="E634" s="221"/>
      <c r="F634" s="221"/>
      <c r="G634" s="221"/>
      <c r="H634" s="221"/>
      <c r="I634" s="221"/>
      <c r="J634" s="221"/>
      <c r="K634" s="221"/>
      <c r="L634" s="221"/>
      <c r="M634" s="221"/>
      <c r="N634" s="221"/>
    </row>
    <row r="635" spans="4:14" ht="14.25" customHeight="1" x14ac:dyDescent="0.2">
      <c r="D635" s="221"/>
      <c r="E635" s="221"/>
      <c r="F635" s="221"/>
      <c r="G635" s="221"/>
      <c r="H635" s="221"/>
      <c r="I635" s="221"/>
      <c r="J635" s="221"/>
      <c r="K635" s="221"/>
      <c r="L635" s="221"/>
      <c r="M635" s="221"/>
      <c r="N635" s="221"/>
    </row>
    <row r="636" spans="4:14" ht="14.25" customHeight="1" x14ac:dyDescent="0.2">
      <c r="D636" s="221"/>
      <c r="E636" s="221"/>
      <c r="F636" s="221"/>
      <c r="G636" s="221"/>
      <c r="H636" s="221"/>
      <c r="I636" s="221"/>
      <c r="J636" s="221"/>
      <c r="K636" s="221"/>
      <c r="L636" s="221"/>
      <c r="M636" s="221"/>
      <c r="N636" s="221"/>
    </row>
    <row r="637" spans="4:14" ht="14.25" customHeight="1" x14ac:dyDescent="0.2">
      <c r="D637" s="221"/>
      <c r="E637" s="221"/>
      <c r="F637" s="221"/>
      <c r="G637" s="221"/>
      <c r="H637" s="221"/>
      <c r="I637" s="221"/>
      <c r="J637" s="221"/>
      <c r="K637" s="221"/>
      <c r="L637" s="221"/>
      <c r="M637" s="221"/>
      <c r="N637" s="221"/>
    </row>
    <row r="638" spans="4:14" ht="14.25" customHeight="1" x14ac:dyDescent="0.2">
      <c r="D638" s="221"/>
      <c r="E638" s="221"/>
      <c r="F638" s="221"/>
      <c r="G638" s="221"/>
      <c r="H638" s="221"/>
      <c r="I638" s="221"/>
      <c r="J638" s="221"/>
      <c r="K638" s="221"/>
      <c r="L638" s="221"/>
      <c r="M638" s="221"/>
      <c r="N638" s="221"/>
    </row>
    <row r="639" spans="4:14" ht="14.25" customHeight="1" x14ac:dyDescent="0.2">
      <c r="D639" s="221"/>
      <c r="E639" s="221"/>
      <c r="F639" s="221"/>
      <c r="G639" s="221"/>
      <c r="H639" s="221"/>
      <c r="I639" s="221"/>
      <c r="J639" s="221"/>
      <c r="K639" s="221"/>
      <c r="L639" s="221"/>
      <c r="M639" s="221"/>
      <c r="N639" s="221"/>
    </row>
    <row r="640" spans="4:14" ht="14.25" customHeight="1" x14ac:dyDescent="0.2">
      <c r="D640" s="221"/>
      <c r="E640" s="221"/>
      <c r="F640" s="221"/>
      <c r="G640" s="221"/>
      <c r="H640" s="221"/>
      <c r="I640" s="221"/>
      <c r="J640" s="221"/>
      <c r="K640" s="221"/>
      <c r="L640" s="221"/>
      <c r="M640" s="221"/>
      <c r="N640" s="221"/>
    </row>
    <row r="641" spans="4:14" ht="14.25" customHeight="1" x14ac:dyDescent="0.2">
      <c r="D641" s="221"/>
      <c r="E641" s="221"/>
      <c r="F641" s="221"/>
      <c r="G641" s="221"/>
      <c r="H641" s="221"/>
      <c r="I641" s="221"/>
      <c r="J641" s="221"/>
      <c r="K641" s="221"/>
      <c r="L641" s="221"/>
      <c r="M641" s="221"/>
      <c r="N641" s="221"/>
    </row>
    <row r="642" spans="4:14" ht="14.25" customHeight="1" x14ac:dyDescent="0.2">
      <c r="D642" s="221"/>
      <c r="E642" s="221"/>
      <c r="F642" s="221"/>
      <c r="G642" s="221"/>
      <c r="H642" s="221"/>
      <c r="I642" s="221"/>
      <c r="J642" s="221"/>
      <c r="K642" s="221"/>
      <c r="L642" s="221"/>
      <c r="M642" s="221"/>
      <c r="N642" s="221"/>
    </row>
    <row r="643" spans="4:14" ht="14.25" customHeight="1" x14ac:dyDescent="0.2">
      <c r="D643" s="221"/>
      <c r="E643" s="221"/>
      <c r="F643" s="221"/>
      <c r="G643" s="221"/>
      <c r="H643" s="221"/>
      <c r="I643" s="221"/>
      <c r="J643" s="221"/>
      <c r="K643" s="221"/>
      <c r="L643" s="221"/>
      <c r="M643" s="221"/>
      <c r="N643" s="221"/>
    </row>
    <row r="644" spans="4:14" ht="14.25" customHeight="1" x14ac:dyDescent="0.2">
      <c r="D644" s="221"/>
      <c r="E644" s="221"/>
      <c r="F644" s="221"/>
      <c r="G644" s="221"/>
      <c r="H644" s="221"/>
      <c r="I644" s="221"/>
      <c r="J644" s="221"/>
      <c r="K644" s="221"/>
      <c r="L644" s="221"/>
      <c r="M644" s="221"/>
      <c r="N644" s="221"/>
    </row>
    <row r="645" spans="4:14" ht="14.25" customHeight="1" x14ac:dyDescent="0.2">
      <c r="D645" s="221"/>
      <c r="E645" s="221"/>
      <c r="F645" s="221"/>
      <c r="G645" s="221"/>
      <c r="H645" s="221"/>
      <c r="I645" s="221"/>
      <c r="J645" s="221"/>
      <c r="K645" s="221"/>
      <c r="L645" s="221"/>
      <c r="M645" s="221"/>
      <c r="N645" s="221"/>
    </row>
    <row r="646" spans="4:14" ht="14.25" customHeight="1" x14ac:dyDescent="0.2">
      <c r="D646" s="221"/>
      <c r="E646" s="221"/>
      <c r="F646" s="221"/>
      <c r="G646" s="221"/>
      <c r="H646" s="221"/>
      <c r="I646" s="221"/>
      <c r="J646" s="221"/>
      <c r="K646" s="221"/>
      <c r="L646" s="221"/>
      <c r="M646" s="221"/>
      <c r="N646" s="221"/>
    </row>
    <row r="647" spans="4:14" ht="14.25" customHeight="1" x14ac:dyDescent="0.2">
      <c r="D647" s="221"/>
      <c r="E647" s="221"/>
      <c r="F647" s="221"/>
      <c r="G647" s="221"/>
      <c r="H647" s="221"/>
      <c r="I647" s="221"/>
      <c r="J647" s="221"/>
      <c r="K647" s="221"/>
      <c r="L647" s="221"/>
      <c r="M647" s="221"/>
      <c r="N647" s="221"/>
    </row>
    <row r="648" spans="4:14" ht="14.25" customHeight="1" x14ac:dyDescent="0.2">
      <c r="D648" s="221"/>
      <c r="E648" s="221"/>
      <c r="F648" s="221"/>
      <c r="G648" s="221"/>
      <c r="H648" s="221"/>
      <c r="I648" s="221"/>
      <c r="J648" s="221"/>
      <c r="K648" s="221"/>
      <c r="L648" s="221"/>
      <c r="M648" s="221"/>
      <c r="N648" s="221"/>
    </row>
    <row r="649" spans="4:14" ht="14.25" customHeight="1" x14ac:dyDescent="0.2">
      <c r="D649" s="221"/>
      <c r="E649" s="221"/>
      <c r="F649" s="221"/>
      <c r="G649" s="221"/>
      <c r="H649" s="221"/>
      <c r="I649" s="221"/>
      <c r="J649" s="221"/>
      <c r="K649" s="221"/>
      <c r="L649" s="221"/>
      <c r="M649" s="221"/>
      <c r="N649" s="221"/>
    </row>
    <row r="650" spans="4:14" ht="14.25" customHeight="1" x14ac:dyDescent="0.2">
      <c r="D650" s="221"/>
      <c r="E650" s="221"/>
      <c r="F650" s="221"/>
      <c r="G650" s="221"/>
      <c r="H650" s="221"/>
      <c r="I650" s="221"/>
      <c r="J650" s="221"/>
      <c r="K650" s="221"/>
      <c r="L650" s="221"/>
      <c r="M650" s="221"/>
      <c r="N650" s="221"/>
    </row>
    <row r="651" spans="4:14" ht="14.25" customHeight="1" x14ac:dyDescent="0.2">
      <c r="D651" s="221"/>
      <c r="E651" s="221"/>
      <c r="F651" s="221"/>
      <c r="G651" s="221"/>
      <c r="H651" s="221"/>
      <c r="I651" s="221"/>
      <c r="J651" s="221"/>
      <c r="K651" s="221"/>
      <c r="L651" s="221"/>
      <c r="M651" s="221"/>
      <c r="N651" s="221"/>
    </row>
    <row r="652" spans="4:14" ht="14.25" customHeight="1" x14ac:dyDescent="0.2">
      <c r="D652" s="221"/>
      <c r="E652" s="221"/>
      <c r="F652" s="221"/>
      <c r="G652" s="221"/>
      <c r="H652" s="221"/>
      <c r="I652" s="221"/>
      <c r="J652" s="221"/>
      <c r="K652" s="221"/>
      <c r="L652" s="221"/>
      <c r="M652" s="221"/>
      <c r="N652" s="221"/>
    </row>
    <row r="653" spans="4:14" ht="14.25" customHeight="1" x14ac:dyDescent="0.2">
      <c r="D653" s="221"/>
      <c r="E653" s="221"/>
      <c r="F653" s="221"/>
      <c r="G653" s="221"/>
      <c r="H653" s="221"/>
      <c r="I653" s="221"/>
      <c r="J653" s="221"/>
      <c r="K653" s="221"/>
      <c r="L653" s="221"/>
      <c r="M653" s="221"/>
      <c r="N653" s="221"/>
    </row>
    <row r="654" spans="4:14" ht="14.25" customHeight="1" x14ac:dyDescent="0.2">
      <c r="D654" s="221"/>
      <c r="E654" s="221"/>
      <c r="F654" s="221"/>
      <c r="G654" s="221"/>
      <c r="H654" s="221"/>
      <c r="I654" s="221"/>
      <c r="J654" s="221"/>
      <c r="K654" s="221"/>
      <c r="L654" s="221"/>
      <c r="M654" s="221"/>
      <c r="N654" s="221"/>
    </row>
    <row r="655" spans="4:14" ht="14.25" customHeight="1" x14ac:dyDescent="0.2">
      <c r="D655" s="221"/>
      <c r="E655" s="221"/>
      <c r="F655" s="221"/>
      <c r="G655" s="221"/>
      <c r="H655" s="221"/>
      <c r="I655" s="221"/>
      <c r="J655" s="221"/>
      <c r="K655" s="221"/>
      <c r="L655" s="221"/>
      <c r="M655" s="221"/>
      <c r="N655" s="221"/>
    </row>
    <row r="656" spans="4:14" ht="14.25" customHeight="1" x14ac:dyDescent="0.2">
      <c r="D656" s="221"/>
      <c r="E656" s="221"/>
      <c r="F656" s="221"/>
      <c r="G656" s="221"/>
      <c r="H656" s="221"/>
      <c r="I656" s="221"/>
      <c r="J656" s="221"/>
      <c r="K656" s="221"/>
      <c r="L656" s="221"/>
      <c r="M656" s="221"/>
      <c r="N656" s="221"/>
    </row>
    <row r="657" spans="4:14" ht="14.25" customHeight="1" x14ac:dyDescent="0.2">
      <c r="D657" s="221"/>
      <c r="E657" s="221"/>
      <c r="F657" s="221"/>
      <c r="G657" s="221"/>
      <c r="H657" s="221"/>
      <c r="I657" s="221"/>
      <c r="J657" s="221"/>
      <c r="K657" s="221"/>
      <c r="L657" s="221"/>
      <c r="M657" s="221"/>
      <c r="N657" s="221"/>
    </row>
    <row r="658" spans="4:14" ht="14.25" customHeight="1" x14ac:dyDescent="0.2">
      <c r="D658" s="221"/>
      <c r="E658" s="221"/>
      <c r="F658" s="221"/>
      <c r="G658" s="221"/>
      <c r="H658" s="221"/>
      <c r="I658" s="221"/>
      <c r="J658" s="221"/>
      <c r="K658" s="221"/>
      <c r="L658" s="221"/>
      <c r="M658" s="221"/>
      <c r="N658" s="221"/>
    </row>
    <row r="659" spans="4:14" ht="14.25" customHeight="1" x14ac:dyDescent="0.2">
      <c r="D659" s="221"/>
      <c r="E659" s="221"/>
      <c r="F659" s="221"/>
      <c r="G659" s="221"/>
      <c r="H659" s="221"/>
      <c r="I659" s="221"/>
      <c r="J659" s="221"/>
      <c r="K659" s="221"/>
      <c r="L659" s="221"/>
      <c r="M659" s="221"/>
      <c r="N659" s="221"/>
    </row>
    <row r="660" spans="4:14" ht="14.25" customHeight="1" x14ac:dyDescent="0.2">
      <c r="D660" s="221"/>
      <c r="E660" s="221"/>
      <c r="F660" s="221"/>
      <c r="G660" s="221"/>
      <c r="H660" s="221"/>
      <c r="I660" s="221"/>
      <c r="J660" s="221"/>
      <c r="K660" s="221"/>
      <c r="L660" s="221"/>
      <c r="M660" s="221"/>
      <c r="N660" s="221"/>
    </row>
    <row r="661" spans="4:14" ht="14.25" customHeight="1" x14ac:dyDescent="0.2">
      <c r="D661" s="221"/>
      <c r="E661" s="221"/>
      <c r="F661" s="221"/>
      <c r="G661" s="221"/>
      <c r="H661" s="221"/>
      <c r="I661" s="221"/>
      <c r="J661" s="221"/>
      <c r="K661" s="221"/>
      <c r="L661" s="221"/>
      <c r="M661" s="221"/>
      <c r="N661" s="221"/>
    </row>
    <row r="662" spans="4:14" ht="14.25" customHeight="1" x14ac:dyDescent="0.2">
      <c r="D662" s="221"/>
      <c r="E662" s="221"/>
      <c r="F662" s="221"/>
      <c r="G662" s="221"/>
      <c r="H662" s="221"/>
      <c r="I662" s="221"/>
      <c r="J662" s="221"/>
      <c r="K662" s="221"/>
      <c r="L662" s="221"/>
      <c r="M662" s="221"/>
      <c r="N662" s="221"/>
    </row>
    <row r="663" spans="4:14" ht="14.25" customHeight="1" x14ac:dyDescent="0.2">
      <c r="D663" s="221"/>
      <c r="E663" s="221"/>
      <c r="F663" s="221"/>
      <c r="G663" s="221"/>
      <c r="H663" s="221"/>
      <c r="I663" s="221"/>
      <c r="J663" s="221"/>
      <c r="K663" s="221"/>
      <c r="L663" s="221"/>
      <c r="M663" s="221"/>
      <c r="N663" s="221"/>
    </row>
    <row r="664" spans="4:14" ht="14.25" customHeight="1" x14ac:dyDescent="0.2">
      <c r="D664" s="221"/>
      <c r="E664" s="221"/>
      <c r="F664" s="221"/>
      <c r="G664" s="221"/>
      <c r="H664" s="221"/>
      <c r="I664" s="221"/>
      <c r="J664" s="221"/>
      <c r="K664" s="221"/>
      <c r="L664" s="221"/>
      <c r="M664" s="221"/>
      <c r="N664" s="221"/>
    </row>
    <row r="665" spans="4:14" ht="14.25" customHeight="1" x14ac:dyDescent="0.2">
      <c r="D665" s="221"/>
      <c r="E665" s="221"/>
      <c r="F665" s="221"/>
      <c r="G665" s="221"/>
      <c r="H665" s="221"/>
      <c r="I665" s="221"/>
      <c r="J665" s="221"/>
      <c r="K665" s="221"/>
      <c r="L665" s="221"/>
      <c r="M665" s="221"/>
      <c r="N665" s="221"/>
    </row>
    <row r="666" spans="4:14" ht="14.25" customHeight="1" x14ac:dyDescent="0.2">
      <c r="D666" s="221"/>
      <c r="E666" s="221"/>
      <c r="F666" s="221"/>
      <c r="G666" s="221"/>
      <c r="H666" s="221"/>
      <c r="I666" s="221"/>
      <c r="J666" s="221"/>
      <c r="K666" s="221"/>
      <c r="L666" s="221"/>
      <c r="M666" s="221"/>
      <c r="N666" s="221"/>
    </row>
    <row r="667" spans="4:14" ht="14.25" customHeight="1" x14ac:dyDescent="0.2">
      <c r="D667" s="221"/>
      <c r="E667" s="221"/>
      <c r="F667" s="221"/>
      <c r="G667" s="221"/>
      <c r="H667" s="221"/>
      <c r="I667" s="221"/>
      <c r="J667" s="221"/>
      <c r="K667" s="221"/>
      <c r="L667" s="221"/>
      <c r="M667" s="221"/>
      <c r="N667" s="221"/>
    </row>
    <row r="668" spans="4:14" ht="14.25" customHeight="1" x14ac:dyDescent="0.2">
      <c r="D668" s="221"/>
      <c r="E668" s="221"/>
      <c r="F668" s="221"/>
      <c r="G668" s="221"/>
      <c r="H668" s="221"/>
      <c r="I668" s="221"/>
      <c r="J668" s="221"/>
      <c r="K668" s="221"/>
      <c r="L668" s="221"/>
      <c r="M668" s="221"/>
      <c r="N668" s="221"/>
    </row>
    <row r="669" spans="4:14" ht="14.25" customHeight="1" x14ac:dyDescent="0.2">
      <c r="D669" s="221"/>
      <c r="E669" s="221"/>
      <c r="F669" s="221"/>
      <c r="G669" s="221"/>
      <c r="H669" s="221"/>
      <c r="I669" s="221"/>
      <c r="J669" s="221"/>
      <c r="K669" s="221"/>
      <c r="L669" s="221"/>
      <c r="M669" s="221"/>
      <c r="N669" s="221"/>
    </row>
    <row r="670" spans="4:14" ht="14.25" customHeight="1" x14ac:dyDescent="0.2">
      <c r="D670" s="221"/>
      <c r="E670" s="221"/>
      <c r="F670" s="221"/>
      <c r="G670" s="221"/>
      <c r="H670" s="221"/>
      <c r="I670" s="221"/>
      <c r="J670" s="221"/>
      <c r="K670" s="221"/>
      <c r="L670" s="221"/>
      <c r="M670" s="221"/>
      <c r="N670" s="221"/>
    </row>
    <row r="671" spans="4:14" ht="14.25" customHeight="1" x14ac:dyDescent="0.2">
      <c r="D671" s="221"/>
      <c r="E671" s="221"/>
      <c r="F671" s="221"/>
      <c r="G671" s="221"/>
      <c r="H671" s="221"/>
      <c r="I671" s="221"/>
      <c r="J671" s="221"/>
      <c r="K671" s="221"/>
      <c r="L671" s="221"/>
      <c r="M671" s="221"/>
      <c r="N671" s="221"/>
    </row>
    <row r="672" spans="4:14" ht="14.25" customHeight="1" x14ac:dyDescent="0.2">
      <c r="D672" s="221"/>
      <c r="E672" s="221"/>
      <c r="F672" s="221"/>
      <c r="G672" s="221"/>
      <c r="H672" s="221"/>
      <c r="I672" s="221"/>
      <c r="J672" s="221"/>
      <c r="K672" s="221"/>
      <c r="L672" s="221"/>
      <c r="M672" s="221"/>
      <c r="N672" s="221"/>
    </row>
    <row r="673" spans="4:14" ht="14.25" customHeight="1" x14ac:dyDescent="0.2">
      <c r="D673" s="221"/>
      <c r="E673" s="221"/>
      <c r="F673" s="221"/>
      <c r="G673" s="221"/>
      <c r="H673" s="221"/>
      <c r="I673" s="221"/>
      <c r="J673" s="221"/>
      <c r="K673" s="221"/>
      <c r="L673" s="221"/>
      <c r="M673" s="221"/>
      <c r="N673" s="221"/>
    </row>
    <row r="674" spans="4:14" ht="14.25" customHeight="1" x14ac:dyDescent="0.2">
      <c r="D674" s="221"/>
      <c r="E674" s="221"/>
      <c r="F674" s="221"/>
      <c r="G674" s="221"/>
      <c r="H674" s="221"/>
      <c r="I674" s="221"/>
      <c r="J674" s="221"/>
      <c r="K674" s="221"/>
      <c r="L674" s="221"/>
      <c r="M674" s="221"/>
      <c r="N674" s="221"/>
    </row>
    <row r="675" spans="4:14" ht="14.25" customHeight="1" x14ac:dyDescent="0.2">
      <c r="D675" s="221"/>
      <c r="E675" s="221"/>
      <c r="F675" s="221"/>
      <c r="G675" s="221"/>
      <c r="H675" s="221"/>
      <c r="I675" s="221"/>
      <c r="J675" s="221"/>
      <c r="K675" s="221"/>
      <c r="L675" s="221"/>
      <c r="M675" s="221"/>
      <c r="N675" s="221"/>
    </row>
    <row r="676" spans="4:14" ht="14.25" customHeight="1" x14ac:dyDescent="0.2">
      <c r="D676" s="221"/>
      <c r="E676" s="221"/>
      <c r="F676" s="221"/>
      <c r="G676" s="221"/>
      <c r="H676" s="221"/>
      <c r="I676" s="221"/>
      <c r="J676" s="221"/>
      <c r="K676" s="221"/>
      <c r="L676" s="221"/>
      <c r="M676" s="221"/>
      <c r="N676" s="221"/>
    </row>
    <row r="677" spans="4:14" ht="14.25" customHeight="1" x14ac:dyDescent="0.2">
      <c r="D677" s="221"/>
      <c r="E677" s="221"/>
      <c r="F677" s="221"/>
      <c r="G677" s="221"/>
      <c r="H677" s="221"/>
      <c r="I677" s="221"/>
      <c r="J677" s="221"/>
      <c r="K677" s="221"/>
      <c r="L677" s="221"/>
      <c r="M677" s="221"/>
      <c r="N677" s="221"/>
    </row>
    <row r="678" spans="4:14" ht="14.25" customHeight="1" x14ac:dyDescent="0.2">
      <c r="D678" s="221"/>
      <c r="E678" s="221"/>
      <c r="F678" s="221"/>
      <c r="G678" s="221"/>
      <c r="H678" s="221"/>
      <c r="I678" s="221"/>
      <c r="J678" s="221"/>
      <c r="K678" s="221"/>
      <c r="L678" s="221"/>
      <c r="M678" s="221"/>
      <c r="N678" s="221"/>
    </row>
    <row r="679" spans="4:14" ht="14.25" customHeight="1" x14ac:dyDescent="0.2">
      <c r="D679" s="221"/>
      <c r="E679" s="221"/>
      <c r="F679" s="221"/>
      <c r="G679" s="221"/>
      <c r="H679" s="221"/>
      <c r="I679" s="221"/>
      <c r="J679" s="221"/>
      <c r="K679" s="221"/>
      <c r="L679" s="221"/>
      <c r="M679" s="221"/>
      <c r="N679" s="221"/>
    </row>
    <row r="680" spans="4:14" ht="14.25" customHeight="1" x14ac:dyDescent="0.2">
      <c r="D680" s="221"/>
      <c r="E680" s="221"/>
      <c r="F680" s="221"/>
      <c r="G680" s="221"/>
      <c r="H680" s="221"/>
      <c r="I680" s="221"/>
      <c r="J680" s="221"/>
      <c r="K680" s="221"/>
      <c r="L680" s="221"/>
      <c r="M680" s="221"/>
      <c r="N680" s="221"/>
    </row>
    <row r="681" spans="4:14" ht="14.25" customHeight="1" x14ac:dyDescent="0.2">
      <c r="D681" s="221"/>
      <c r="E681" s="221"/>
      <c r="F681" s="221"/>
      <c r="G681" s="221"/>
      <c r="H681" s="221"/>
      <c r="I681" s="221"/>
      <c r="J681" s="221"/>
      <c r="K681" s="221"/>
      <c r="L681" s="221"/>
      <c r="M681" s="221"/>
      <c r="N681" s="221"/>
    </row>
    <row r="682" spans="4:14" ht="14.25" customHeight="1" x14ac:dyDescent="0.2">
      <c r="D682" s="221"/>
      <c r="E682" s="221"/>
      <c r="F682" s="221"/>
      <c r="G682" s="221"/>
      <c r="H682" s="221"/>
      <c r="I682" s="221"/>
      <c r="J682" s="221"/>
      <c r="K682" s="221"/>
      <c r="L682" s="221"/>
      <c r="M682" s="221"/>
      <c r="N682" s="221"/>
    </row>
    <row r="683" spans="4:14" ht="14.25" customHeight="1" x14ac:dyDescent="0.2">
      <c r="D683" s="221"/>
      <c r="E683" s="221"/>
      <c r="F683" s="221"/>
      <c r="G683" s="221"/>
      <c r="H683" s="221"/>
      <c r="I683" s="221"/>
      <c r="J683" s="221"/>
      <c r="K683" s="221"/>
      <c r="L683" s="221"/>
      <c r="M683" s="221"/>
      <c r="N683" s="221"/>
    </row>
    <row r="684" spans="4:14" ht="14.25" customHeight="1" x14ac:dyDescent="0.2">
      <c r="D684" s="221"/>
      <c r="E684" s="221"/>
      <c r="F684" s="221"/>
      <c r="G684" s="221"/>
      <c r="H684" s="221"/>
      <c r="I684" s="221"/>
      <c r="J684" s="221"/>
      <c r="K684" s="221"/>
      <c r="L684" s="221"/>
      <c r="M684" s="221"/>
      <c r="N684" s="221"/>
    </row>
    <row r="685" spans="4:14" ht="14.25" customHeight="1" x14ac:dyDescent="0.2">
      <c r="D685" s="221"/>
      <c r="E685" s="221"/>
      <c r="F685" s="221"/>
      <c r="G685" s="221"/>
      <c r="H685" s="221"/>
      <c r="I685" s="221"/>
      <c r="J685" s="221"/>
      <c r="K685" s="221"/>
      <c r="L685" s="221"/>
      <c r="M685" s="221"/>
      <c r="N685" s="221"/>
    </row>
    <row r="686" spans="4:14" ht="14.25" customHeight="1" x14ac:dyDescent="0.2">
      <c r="D686" s="221"/>
      <c r="E686" s="221"/>
      <c r="F686" s="221"/>
      <c r="G686" s="221"/>
      <c r="H686" s="221"/>
      <c r="I686" s="221"/>
      <c r="J686" s="221"/>
      <c r="K686" s="221"/>
      <c r="L686" s="221"/>
      <c r="M686" s="221"/>
      <c r="N686" s="221"/>
    </row>
    <row r="687" spans="4:14" ht="14.25" customHeight="1" x14ac:dyDescent="0.2">
      <c r="D687" s="221"/>
      <c r="E687" s="221"/>
      <c r="F687" s="221"/>
      <c r="G687" s="221"/>
      <c r="H687" s="221"/>
      <c r="I687" s="221"/>
      <c r="J687" s="221"/>
      <c r="K687" s="221"/>
      <c r="L687" s="221"/>
      <c r="M687" s="221"/>
      <c r="N687" s="221"/>
    </row>
    <row r="688" spans="4:14" ht="14.25" customHeight="1" x14ac:dyDescent="0.2">
      <c r="D688" s="221"/>
      <c r="E688" s="221"/>
      <c r="F688" s="221"/>
      <c r="G688" s="221"/>
      <c r="H688" s="221"/>
      <c r="I688" s="221"/>
      <c r="J688" s="221"/>
      <c r="K688" s="221"/>
      <c r="L688" s="221"/>
      <c r="M688" s="221"/>
      <c r="N688" s="221"/>
    </row>
    <row r="689" spans="4:14" ht="14.25" customHeight="1" x14ac:dyDescent="0.2">
      <c r="D689" s="221"/>
      <c r="E689" s="221"/>
      <c r="F689" s="221"/>
      <c r="G689" s="221"/>
      <c r="H689" s="221"/>
      <c r="I689" s="221"/>
      <c r="J689" s="221"/>
      <c r="K689" s="221"/>
      <c r="L689" s="221"/>
      <c r="M689" s="221"/>
      <c r="N689" s="221"/>
    </row>
    <row r="690" spans="4:14" ht="14.25" customHeight="1" x14ac:dyDescent="0.2">
      <c r="D690" s="221"/>
      <c r="E690" s="221"/>
      <c r="F690" s="221"/>
      <c r="G690" s="221"/>
      <c r="H690" s="221"/>
      <c r="I690" s="221"/>
      <c r="J690" s="221"/>
      <c r="K690" s="221"/>
      <c r="L690" s="221"/>
      <c r="M690" s="221"/>
      <c r="N690" s="221"/>
    </row>
    <row r="691" spans="4:14" ht="14.25" customHeight="1" x14ac:dyDescent="0.2">
      <c r="D691" s="221"/>
      <c r="E691" s="221"/>
      <c r="F691" s="221"/>
      <c r="G691" s="221"/>
      <c r="H691" s="221"/>
      <c r="I691" s="221"/>
      <c r="J691" s="221"/>
      <c r="K691" s="221"/>
      <c r="L691" s="221"/>
      <c r="M691" s="221"/>
      <c r="N691" s="221"/>
    </row>
    <row r="692" spans="4:14" ht="14.25" customHeight="1" x14ac:dyDescent="0.2">
      <c r="D692" s="221"/>
      <c r="E692" s="221"/>
      <c r="F692" s="221"/>
      <c r="G692" s="221"/>
      <c r="H692" s="221"/>
      <c r="I692" s="221"/>
      <c r="J692" s="221"/>
      <c r="K692" s="221"/>
      <c r="L692" s="221"/>
      <c r="M692" s="221"/>
      <c r="N692" s="221"/>
    </row>
    <row r="693" spans="4:14" ht="14.25" customHeight="1" x14ac:dyDescent="0.2">
      <c r="D693" s="221"/>
      <c r="E693" s="221"/>
      <c r="F693" s="221"/>
      <c r="G693" s="221"/>
      <c r="H693" s="221"/>
      <c r="I693" s="221"/>
      <c r="J693" s="221"/>
      <c r="K693" s="221"/>
      <c r="L693" s="221"/>
      <c r="M693" s="221"/>
      <c r="N693" s="221"/>
    </row>
    <row r="694" spans="4:14" ht="14.25" customHeight="1" x14ac:dyDescent="0.2">
      <c r="D694" s="221"/>
      <c r="E694" s="221"/>
      <c r="F694" s="221"/>
      <c r="G694" s="221"/>
      <c r="H694" s="221"/>
      <c r="I694" s="221"/>
      <c r="J694" s="221"/>
      <c r="K694" s="221"/>
      <c r="L694" s="221"/>
      <c r="M694" s="221"/>
      <c r="N694" s="221"/>
    </row>
    <row r="695" spans="4:14" ht="14.25" customHeight="1" x14ac:dyDescent="0.2">
      <c r="D695" s="221"/>
      <c r="E695" s="221"/>
      <c r="F695" s="221"/>
      <c r="G695" s="221"/>
      <c r="H695" s="221"/>
      <c r="I695" s="221"/>
      <c r="J695" s="221"/>
      <c r="K695" s="221"/>
      <c r="L695" s="221"/>
      <c r="M695" s="221"/>
      <c r="N695" s="221"/>
    </row>
    <row r="696" spans="4:14" ht="14.25" customHeight="1" x14ac:dyDescent="0.2">
      <c r="D696" s="221"/>
      <c r="E696" s="221"/>
      <c r="F696" s="221"/>
      <c r="G696" s="221"/>
      <c r="H696" s="221"/>
      <c r="I696" s="221"/>
      <c r="J696" s="221"/>
      <c r="K696" s="221"/>
      <c r="L696" s="221"/>
      <c r="M696" s="221"/>
      <c r="N696" s="221"/>
    </row>
    <row r="697" spans="4:14" ht="14.25" customHeight="1" x14ac:dyDescent="0.2">
      <c r="D697" s="221"/>
      <c r="E697" s="221"/>
      <c r="F697" s="221"/>
      <c r="G697" s="221"/>
      <c r="H697" s="221"/>
      <c r="I697" s="221"/>
      <c r="J697" s="221"/>
      <c r="K697" s="221"/>
      <c r="L697" s="221"/>
      <c r="M697" s="221"/>
      <c r="N697" s="221"/>
    </row>
    <row r="698" spans="4:14" ht="14.25" customHeight="1" x14ac:dyDescent="0.2">
      <c r="D698" s="221"/>
      <c r="E698" s="221"/>
      <c r="F698" s="221"/>
      <c r="G698" s="221"/>
      <c r="H698" s="221"/>
      <c r="I698" s="221"/>
      <c r="J698" s="221"/>
      <c r="K698" s="221"/>
      <c r="L698" s="221"/>
      <c r="M698" s="221"/>
      <c r="N698" s="221"/>
    </row>
    <row r="699" spans="4:14" ht="14.25" customHeight="1" x14ac:dyDescent="0.2">
      <c r="D699" s="221"/>
      <c r="E699" s="221"/>
      <c r="F699" s="221"/>
      <c r="G699" s="221"/>
      <c r="H699" s="221"/>
      <c r="I699" s="221"/>
      <c r="J699" s="221"/>
      <c r="K699" s="221"/>
      <c r="L699" s="221"/>
      <c r="M699" s="221"/>
      <c r="N699" s="221"/>
    </row>
    <row r="700" spans="4:14" ht="14.25" customHeight="1" x14ac:dyDescent="0.2">
      <c r="D700" s="221"/>
      <c r="E700" s="221"/>
      <c r="F700" s="221"/>
      <c r="G700" s="221"/>
      <c r="H700" s="221"/>
      <c r="I700" s="221"/>
      <c r="J700" s="221"/>
      <c r="K700" s="221"/>
      <c r="L700" s="221"/>
      <c r="M700" s="221"/>
      <c r="N700" s="221"/>
    </row>
    <row r="701" spans="4:14" ht="14.25" customHeight="1" x14ac:dyDescent="0.2">
      <c r="D701" s="221"/>
      <c r="E701" s="221"/>
      <c r="F701" s="221"/>
      <c r="G701" s="221"/>
      <c r="H701" s="221"/>
      <c r="I701" s="221"/>
      <c r="J701" s="221"/>
      <c r="K701" s="221"/>
      <c r="L701" s="221"/>
      <c r="M701" s="221"/>
      <c r="N701" s="221"/>
    </row>
    <row r="702" spans="4:14" ht="14.25" customHeight="1" x14ac:dyDescent="0.2">
      <c r="D702" s="221"/>
      <c r="E702" s="221"/>
      <c r="F702" s="221"/>
      <c r="G702" s="221"/>
      <c r="H702" s="221"/>
      <c r="I702" s="221"/>
      <c r="J702" s="221"/>
      <c r="K702" s="221"/>
      <c r="L702" s="221"/>
      <c r="M702" s="221"/>
      <c r="N702" s="221"/>
    </row>
    <row r="703" spans="4:14" ht="14.25" customHeight="1" x14ac:dyDescent="0.2">
      <c r="D703" s="221"/>
      <c r="E703" s="221"/>
      <c r="F703" s="221"/>
      <c r="G703" s="221"/>
      <c r="H703" s="221"/>
      <c r="I703" s="221"/>
      <c r="J703" s="221"/>
      <c r="K703" s="221"/>
      <c r="L703" s="221"/>
      <c r="M703" s="221"/>
      <c r="N703" s="221"/>
    </row>
    <row r="704" spans="4:14" ht="14.25" customHeight="1" x14ac:dyDescent="0.2">
      <c r="D704" s="221"/>
      <c r="E704" s="221"/>
      <c r="F704" s="221"/>
      <c r="G704" s="221"/>
      <c r="H704" s="221"/>
      <c r="I704" s="221"/>
      <c r="J704" s="221"/>
      <c r="K704" s="221"/>
      <c r="L704" s="221"/>
      <c r="M704" s="221"/>
      <c r="N704" s="221"/>
    </row>
    <row r="705" spans="4:14" ht="14.25" customHeight="1" x14ac:dyDescent="0.2">
      <c r="D705" s="221"/>
      <c r="E705" s="221"/>
      <c r="F705" s="221"/>
      <c r="G705" s="221"/>
      <c r="H705" s="221"/>
      <c r="I705" s="221"/>
      <c r="J705" s="221"/>
      <c r="K705" s="221"/>
      <c r="L705" s="221"/>
      <c r="M705" s="221"/>
      <c r="N705" s="221"/>
    </row>
    <row r="706" spans="4:14" ht="14.25" customHeight="1" x14ac:dyDescent="0.2">
      <c r="D706" s="221"/>
      <c r="E706" s="221"/>
      <c r="F706" s="221"/>
      <c r="G706" s="221"/>
      <c r="H706" s="221"/>
      <c r="I706" s="221"/>
      <c r="J706" s="221"/>
      <c r="K706" s="221"/>
      <c r="L706" s="221"/>
      <c r="M706" s="221"/>
      <c r="N706" s="221"/>
    </row>
    <row r="707" spans="4:14" ht="14.25" customHeight="1" x14ac:dyDescent="0.2">
      <c r="D707" s="221"/>
      <c r="E707" s="221"/>
      <c r="F707" s="221"/>
      <c r="G707" s="221"/>
      <c r="H707" s="221"/>
      <c r="I707" s="221"/>
      <c r="J707" s="221"/>
      <c r="K707" s="221"/>
      <c r="L707" s="221"/>
      <c r="M707" s="221"/>
      <c r="N707" s="221"/>
    </row>
    <row r="708" spans="4:14" ht="14.25" customHeight="1" x14ac:dyDescent="0.2">
      <c r="D708" s="221"/>
      <c r="E708" s="221"/>
      <c r="F708" s="221"/>
      <c r="G708" s="221"/>
      <c r="H708" s="221"/>
      <c r="I708" s="221"/>
      <c r="J708" s="221"/>
      <c r="K708" s="221"/>
      <c r="L708" s="221"/>
      <c r="M708" s="221"/>
      <c r="N708" s="221"/>
    </row>
    <row r="709" spans="4:14" ht="14.25" customHeight="1" x14ac:dyDescent="0.2">
      <c r="D709" s="221"/>
      <c r="E709" s="221"/>
      <c r="F709" s="221"/>
      <c r="G709" s="221"/>
      <c r="H709" s="221"/>
      <c r="I709" s="221"/>
      <c r="J709" s="221"/>
      <c r="K709" s="221"/>
      <c r="L709" s="221"/>
      <c r="M709" s="221"/>
      <c r="N709" s="221"/>
    </row>
    <row r="710" spans="4:14" ht="14.25" customHeight="1" x14ac:dyDescent="0.2">
      <c r="D710" s="221"/>
      <c r="E710" s="221"/>
      <c r="F710" s="221"/>
      <c r="G710" s="221"/>
      <c r="H710" s="221"/>
      <c r="I710" s="221"/>
      <c r="J710" s="221"/>
      <c r="K710" s="221"/>
      <c r="L710" s="221"/>
      <c r="M710" s="221"/>
      <c r="N710" s="221"/>
    </row>
    <row r="711" spans="4:14" ht="14.25" customHeight="1" x14ac:dyDescent="0.2">
      <c r="D711" s="221"/>
      <c r="E711" s="221"/>
      <c r="F711" s="221"/>
      <c r="G711" s="221"/>
      <c r="H711" s="221"/>
      <c r="I711" s="221"/>
      <c r="J711" s="221"/>
      <c r="K711" s="221"/>
      <c r="L711" s="221"/>
      <c r="M711" s="221"/>
      <c r="N711" s="221"/>
    </row>
    <row r="712" spans="4:14" ht="14.25" customHeight="1" x14ac:dyDescent="0.2">
      <c r="D712" s="221"/>
      <c r="E712" s="221"/>
      <c r="F712" s="221"/>
      <c r="G712" s="221"/>
      <c r="H712" s="221"/>
      <c r="I712" s="221"/>
      <c r="J712" s="221"/>
      <c r="K712" s="221"/>
      <c r="L712" s="221"/>
      <c r="M712" s="221"/>
      <c r="N712" s="221"/>
    </row>
    <row r="713" spans="4:14" ht="14.25" customHeight="1" x14ac:dyDescent="0.2">
      <c r="D713" s="221"/>
      <c r="E713" s="221"/>
      <c r="F713" s="221"/>
      <c r="G713" s="221"/>
      <c r="H713" s="221"/>
      <c r="I713" s="221"/>
      <c r="J713" s="221"/>
      <c r="K713" s="221"/>
      <c r="L713" s="221"/>
      <c r="M713" s="221"/>
      <c r="N713" s="221"/>
    </row>
    <row r="714" spans="4:14" ht="14.25" customHeight="1" x14ac:dyDescent="0.2">
      <c r="D714" s="221"/>
      <c r="E714" s="221"/>
      <c r="F714" s="221"/>
      <c r="G714" s="221"/>
      <c r="H714" s="221"/>
      <c r="I714" s="221"/>
      <c r="J714" s="221"/>
      <c r="K714" s="221"/>
      <c r="L714" s="221"/>
      <c r="M714" s="221"/>
      <c r="N714" s="221"/>
    </row>
    <row r="715" spans="4:14" ht="14.25" customHeight="1" x14ac:dyDescent="0.2">
      <c r="D715" s="221"/>
      <c r="E715" s="221"/>
      <c r="F715" s="221"/>
      <c r="G715" s="221"/>
      <c r="H715" s="221"/>
      <c r="I715" s="221"/>
      <c r="J715" s="221"/>
      <c r="K715" s="221"/>
      <c r="L715" s="221"/>
      <c r="M715" s="221"/>
      <c r="N715" s="221"/>
    </row>
    <row r="716" spans="4:14" ht="14.25" customHeight="1" x14ac:dyDescent="0.2">
      <c r="D716" s="221"/>
      <c r="E716" s="221"/>
      <c r="F716" s="221"/>
      <c r="G716" s="221"/>
      <c r="H716" s="221"/>
      <c r="I716" s="221"/>
      <c r="J716" s="221"/>
      <c r="K716" s="221"/>
      <c r="L716" s="221"/>
      <c r="M716" s="221"/>
      <c r="N716" s="221"/>
    </row>
    <row r="717" spans="4:14" ht="14.25" customHeight="1" x14ac:dyDescent="0.2">
      <c r="D717" s="221"/>
      <c r="E717" s="221"/>
      <c r="F717" s="221"/>
      <c r="G717" s="221"/>
      <c r="H717" s="221"/>
      <c r="I717" s="221"/>
      <c r="J717" s="221"/>
      <c r="K717" s="221"/>
      <c r="L717" s="221"/>
      <c r="M717" s="221"/>
      <c r="N717" s="221"/>
    </row>
    <row r="718" spans="4:14" ht="14.25" customHeight="1" x14ac:dyDescent="0.2">
      <c r="D718" s="221"/>
      <c r="E718" s="221"/>
      <c r="F718" s="221"/>
      <c r="G718" s="221"/>
      <c r="H718" s="221"/>
      <c r="I718" s="221"/>
      <c r="J718" s="221"/>
      <c r="K718" s="221"/>
      <c r="L718" s="221"/>
      <c r="M718" s="221"/>
      <c r="N718" s="221"/>
    </row>
    <row r="719" spans="4:14" ht="14.25" customHeight="1" x14ac:dyDescent="0.2">
      <c r="D719" s="221"/>
      <c r="E719" s="221"/>
      <c r="F719" s="221"/>
      <c r="G719" s="221"/>
      <c r="H719" s="221"/>
      <c r="I719" s="221"/>
      <c r="J719" s="221"/>
      <c r="K719" s="221"/>
      <c r="L719" s="221"/>
      <c r="M719" s="221"/>
      <c r="N719" s="221"/>
    </row>
    <row r="720" spans="4:14" ht="14.25" customHeight="1" x14ac:dyDescent="0.2">
      <c r="D720" s="221"/>
      <c r="E720" s="221"/>
      <c r="F720" s="221"/>
      <c r="G720" s="221"/>
      <c r="H720" s="221"/>
      <c r="I720" s="221"/>
      <c r="J720" s="221"/>
      <c r="K720" s="221"/>
      <c r="L720" s="221"/>
      <c r="M720" s="221"/>
      <c r="N720" s="221"/>
    </row>
    <row r="721" spans="4:14" ht="14.25" customHeight="1" x14ac:dyDescent="0.2">
      <c r="D721" s="221"/>
      <c r="E721" s="221"/>
      <c r="F721" s="221"/>
      <c r="G721" s="221"/>
      <c r="H721" s="221"/>
      <c r="I721" s="221"/>
      <c r="J721" s="221"/>
      <c r="K721" s="221"/>
      <c r="L721" s="221"/>
      <c r="M721" s="221"/>
      <c r="N721" s="221"/>
    </row>
    <row r="722" spans="4:14" ht="14.25" customHeight="1" x14ac:dyDescent="0.2">
      <c r="D722" s="221"/>
      <c r="E722" s="221"/>
      <c r="F722" s="221"/>
      <c r="G722" s="221"/>
      <c r="H722" s="221"/>
      <c r="I722" s="221"/>
      <c r="J722" s="221"/>
      <c r="K722" s="221"/>
      <c r="L722" s="221"/>
      <c r="M722" s="221"/>
      <c r="N722" s="221"/>
    </row>
    <row r="723" spans="4:14" ht="14.25" customHeight="1" x14ac:dyDescent="0.2">
      <c r="D723" s="221"/>
      <c r="E723" s="221"/>
      <c r="F723" s="221"/>
      <c r="G723" s="221"/>
      <c r="H723" s="221"/>
      <c r="I723" s="221"/>
      <c r="J723" s="221"/>
      <c r="K723" s="221"/>
      <c r="L723" s="221"/>
      <c r="M723" s="221"/>
      <c r="N723" s="221"/>
    </row>
    <row r="724" spans="4:14" ht="14.25" customHeight="1" x14ac:dyDescent="0.2">
      <c r="D724" s="221"/>
      <c r="E724" s="221"/>
      <c r="F724" s="221"/>
      <c r="G724" s="221"/>
      <c r="H724" s="221"/>
      <c r="I724" s="221"/>
      <c r="J724" s="221"/>
      <c r="K724" s="221"/>
      <c r="L724" s="221"/>
      <c r="M724" s="221"/>
      <c r="N724" s="221"/>
    </row>
    <row r="725" spans="4:14" ht="14.25" customHeight="1" x14ac:dyDescent="0.2">
      <c r="D725" s="221"/>
      <c r="E725" s="221"/>
      <c r="F725" s="221"/>
      <c r="G725" s="221"/>
      <c r="H725" s="221"/>
      <c r="I725" s="221"/>
      <c r="J725" s="221"/>
      <c r="K725" s="221"/>
      <c r="L725" s="221"/>
      <c r="M725" s="221"/>
      <c r="N725" s="221"/>
    </row>
    <row r="726" spans="4:14" ht="14.25" customHeight="1" x14ac:dyDescent="0.2">
      <c r="D726" s="221"/>
      <c r="E726" s="221"/>
      <c r="F726" s="221"/>
      <c r="G726" s="221"/>
      <c r="H726" s="221"/>
      <c r="I726" s="221"/>
      <c r="J726" s="221"/>
      <c r="K726" s="221"/>
      <c r="L726" s="221"/>
      <c r="M726" s="221"/>
      <c r="N726" s="221"/>
    </row>
    <row r="727" spans="4:14" ht="14.25" customHeight="1" x14ac:dyDescent="0.2">
      <c r="D727" s="221"/>
      <c r="E727" s="221"/>
      <c r="F727" s="221"/>
      <c r="G727" s="221"/>
      <c r="H727" s="221"/>
      <c r="I727" s="221"/>
      <c r="J727" s="221"/>
      <c r="K727" s="221"/>
      <c r="L727" s="221"/>
      <c r="M727" s="221"/>
      <c r="N727" s="221"/>
    </row>
    <row r="728" spans="4:14" ht="14.25" customHeight="1" x14ac:dyDescent="0.2">
      <c r="D728" s="221"/>
      <c r="E728" s="221"/>
      <c r="F728" s="221"/>
      <c r="G728" s="221"/>
      <c r="H728" s="221"/>
      <c r="I728" s="221"/>
      <c r="J728" s="221"/>
      <c r="K728" s="221"/>
      <c r="L728" s="221"/>
      <c r="M728" s="221"/>
      <c r="N728" s="221"/>
    </row>
    <row r="729" spans="4:14" ht="14.25" customHeight="1" x14ac:dyDescent="0.2">
      <c r="D729" s="221"/>
      <c r="E729" s="221"/>
      <c r="F729" s="221"/>
      <c r="G729" s="221"/>
      <c r="H729" s="221"/>
      <c r="I729" s="221"/>
      <c r="J729" s="221"/>
      <c r="K729" s="221"/>
      <c r="L729" s="221"/>
      <c r="M729" s="221"/>
      <c r="N729" s="221"/>
    </row>
    <row r="730" spans="4:14" ht="14.25" customHeight="1" x14ac:dyDescent="0.2">
      <c r="D730" s="221"/>
      <c r="E730" s="221"/>
      <c r="F730" s="221"/>
      <c r="G730" s="221"/>
      <c r="H730" s="221"/>
      <c r="I730" s="221"/>
      <c r="J730" s="221"/>
      <c r="K730" s="221"/>
      <c r="L730" s="221"/>
      <c r="M730" s="221"/>
      <c r="N730" s="221"/>
    </row>
    <row r="731" spans="4:14" ht="14.25" customHeight="1" x14ac:dyDescent="0.2">
      <c r="D731" s="221"/>
      <c r="E731" s="221"/>
      <c r="F731" s="221"/>
      <c r="G731" s="221"/>
      <c r="H731" s="221"/>
      <c r="I731" s="221"/>
      <c r="J731" s="221"/>
      <c r="K731" s="221"/>
      <c r="L731" s="221"/>
      <c r="M731" s="221"/>
      <c r="N731" s="221"/>
    </row>
    <row r="732" spans="4:14" ht="14.25" customHeight="1" x14ac:dyDescent="0.2">
      <c r="D732" s="221"/>
      <c r="E732" s="221"/>
      <c r="F732" s="221"/>
      <c r="G732" s="221"/>
      <c r="H732" s="221"/>
      <c r="I732" s="221"/>
      <c r="J732" s="221"/>
      <c r="K732" s="221"/>
      <c r="L732" s="221"/>
      <c r="M732" s="221"/>
      <c r="N732" s="221"/>
    </row>
    <row r="733" spans="4:14" ht="14.25" customHeight="1" x14ac:dyDescent="0.2">
      <c r="D733" s="221"/>
      <c r="E733" s="221"/>
      <c r="F733" s="221"/>
      <c r="G733" s="221"/>
      <c r="H733" s="221"/>
      <c r="I733" s="221"/>
      <c r="J733" s="221"/>
      <c r="K733" s="221"/>
      <c r="L733" s="221"/>
      <c r="M733" s="221"/>
      <c r="N733" s="221"/>
    </row>
    <row r="734" spans="4:14" ht="14.25" customHeight="1" x14ac:dyDescent="0.2">
      <c r="D734" s="221"/>
      <c r="E734" s="221"/>
      <c r="F734" s="221"/>
      <c r="G734" s="221"/>
      <c r="H734" s="221"/>
      <c r="I734" s="221"/>
      <c r="J734" s="221"/>
      <c r="K734" s="221"/>
      <c r="L734" s="221"/>
      <c r="M734" s="221"/>
      <c r="N734" s="221"/>
    </row>
    <row r="735" spans="4:14" ht="14.25" customHeight="1" x14ac:dyDescent="0.2">
      <c r="D735" s="221"/>
      <c r="E735" s="221"/>
      <c r="F735" s="221"/>
      <c r="G735" s="221"/>
      <c r="H735" s="221"/>
      <c r="I735" s="221"/>
      <c r="J735" s="221"/>
      <c r="K735" s="221"/>
      <c r="L735" s="221"/>
      <c r="M735" s="221"/>
      <c r="N735" s="221"/>
    </row>
    <row r="736" spans="4:14" ht="14.25" customHeight="1" x14ac:dyDescent="0.2">
      <c r="D736" s="221"/>
      <c r="E736" s="221"/>
      <c r="F736" s="221"/>
      <c r="G736" s="221"/>
      <c r="H736" s="221"/>
      <c r="I736" s="221"/>
      <c r="J736" s="221"/>
      <c r="K736" s="221"/>
      <c r="L736" s="221"/>
      <c r="M736" s="221"/>
      <c r="N736" s="221"/>
    </row>
    <row r="737" spans="4:14" ht="14.25" customHeight="1" x14ac:dyDescent="0.2">
      <c r="D737" s="221"/>
      <c r="E737" s="221"/>
      <c r="F737" s="221"/>
      <c r="G737" s="221"/>
      <c r="H737" s="221"/>
      <c r="I737" s="221"/>
      <c r="J737" s="221"/>
      <c r="K737" s="221"/>
      <c r="L737" s="221"/>
      <c r="M737" s="221"/>
      <c r="N737" s="221"/>
    </row>
    <row r="738" spans="4:14" ht="14.25" customHeight="1" x14ac:dyDescent="0.2">
      <c r="D738" s="221"/>
      <c r="E738" s="221"/>
      <c r="F738" s="221"/>
      <c r="G738" s="221"/>
      <c r="H738" s="221"/>
      <c r="I738" s="221"/>
      <c r="J738" s="221"/>
      <c r="K738" s="221"/>
      <c r="L738" s="221"/>
      <c r="M738" s="221"/>
      <c r="N738" s="221"/>
    </row>
    <row r="739" spans="4:14" ht="14.25" customHeight="1" x14ac:dyDescent="0.2">
      <c r="D739" s="221"/>
      <c r="E739" s="221"/>
      <c r="F739" s="221"/>
      <c r="G739" s="221"/>
      <c r="H739" s="221"/>
      <c r="I739" s="221"/>
      <c r="J739" s="221"/>
      <c r="K739" s="221"/>
      <c r="L739" s="221"/>
      <c r="M739" s="221"/>
      <c r="N739" s="221"/>
    </row>
    <row r="740" spans="4:14" ht="14.25" customHeight="1" x14ac:dyDescent="0.2">
      <c r="D740" s="221"/>
      <c r="E740" s="221"/>
      <c r="F740" s="221"/>
      <c r="G740" s="221"/>
      <c r="H740" s="221"/>
      <c r="I740" s="221"/>
      <c r="J740" s="221"/>
      <c r="K740" s="221"/>
      <c r="L740" s="221"/>
      <c r="M740" s="221"/>
      <c r="N740" s="221"/>
    </row>
    <row r="741" spans="4:14" ht="14.25" customHeight="1" x14ac:dyDescent="0.2">
      <c r="D741" s="221"/>
      <c r="E741" s="221"/>
      <c r="F741" s="221"/>
      <c r="G741" s="221"/>
      <c r="H741" s="221"/>
      <c r="I741" s="221"/>
      <c r="J741" s="221"/>
      <c r="K741" s="221"/>
      <c r="L741" s="221"/>
      <c r="M741" s="221"/>
      <c r="N741" s="221"/>
    </row>
    <row r="742" spans="4:14" ht="14.25" customHeight="1" x14ac:dyDescent="0.2">
      <c r="D742" s="221"/>
      <c r="E742" s="221"/>
      <c r="F742" s="221"/>
      <c r="G742" s="221"/>
      <c r="H742" s="221"/>
      <c r="I742" s="221"/>
      <c r="J742" s="221"/>
      <c r="K742" s="221"/>
      <c r="L742" s="221"/>
      <c r="M742" s="221"/>
      <c r="N742" s="221"/>
    </row>
    <row r="743" spans="4:14" ht="14.25" customHeight="1" x14ac:dyDescent="0.2">
      <c r="D743" s="221"/>
      <c r="E743" s="221"/>
      <c r="F743" s="221"/>
      <c r="G743" s="221"/>
      <c r="H743" s="221"/>
      <c r="I743" s="221"/>
      <c r="J743" s="221"/>
      <c r="K743" s="221"/>
      <c r="L743" s="221"/>
      <c r="M743" s="221"/>
      <c r="N743" s="221"/>
    </row>
    <row r="744" spans="4:14" ht="14.25" customHeight="1" x14ac:dyDescent="0.2">
      <c r="D744" s="221"/>
      <c r="E744" s="221"/>
      <c r="F744" s="221"/>
      <c r="G744" s="221"/>
      <c r="H744" s="221"/>
      <c r="I744" s="221"/>
      <c r="J744" s="221"/>
      <c r="K744" s="221"/>
      <c r="L744" s="221"/>
      <c r="M744" s="221"/>
      <c r="N744" s="221"/>
    </row>
    <row r="745" spans="4:14" ht="14.25" customHeight="1" x14ac:dyDescent="0.2">
      <c r="D745" s="221"/>
      <c r="E745" s="221"/>
      <c r="F745" s="221"/>
      <c r="G745" s="221"/>
      <c r="H745" s="221"/>
      <c r="I745" s="221"/>
      <c r="J745" s="221"/>
      <c r="K745" s="221"/>
      <c r="L745" s="221"/>
      <c r="M745" s="221"/>
      <c r="N745" s="221"/>
    </row>
    <row r="746" spans="4:14" ht="14.25" customHeight="1" x14ac:dyDescent="0.2">
      <c r="D746" s="221"/>
      <c r="E746" s="221"/>
      <c r="F746" s="221"/>
      <c r="G746" s="221"/>
      <c r="H746" s="221"/>
      <c r="I746" s="221"/>
      <c r="J746" s="221"/>
      <c r="K746" s="221"/>
      <c r="L746" s="221"/>
      <c r="M746" s="221"/>
      <c r="N746" s="221"/>
    </row>
    <row r="747" spans="4:14" ht="14.25" customHeight="1" x14ac:dyDescent="0.2">
      <c r="D747" s="221"/>
      <c r="E747" s="221"/>
      <c r="F747" s="221"/>
      <c r="G747" s="221"/>
      <c r="H747" s="221"/>
      <c r="I747" s="221"/>
      <c r="J747" s="221"/>
      <c r="K747" s="221"/>
      <c r="L747" s="221"/>
      <c r="M747" s="221"/>
      <c r="N747" s="221"/>
    </row>
    <row r="748" spans="4:14" ht="14.25" customHeight="1" x14ac:dyDescent="0.2">
      <c r="D748" s="221"/>
      <c r="E748" s="221"/>
      <c r="F748" s="221"/>
      <c r="G748" s="221"/>
      <c r="H748" s="221"/>
      <c r="I748" s="221"/>
      <c r="J748" s="221"/>
      <c r="K748" s="221"/>
      <c r="L748" s="221"/>
      <c r="M748" s="221"/>
      <c r="N748" s="221"/>
    </row>
    <row r="749" spans="4:14" ht="14.25" customHeight="1" x14ac:dyDescent="0.2">
      <c r="D749" s="221"/>
      <c r="E749" s="221"/>
      <c r="F749" s="221"/>
      <c r="G749" s="221"/>
      <c r="H749" s="221"/>
      <c r="I749" s="221"/>
      <c r="J749" s="221"/>
      <c r="K749" s="221"/>
      <c r="L749" s="221"/>
      <c r="M749" s="221"/>
      <c r="N749" s="221"/>
    </row>
    <row r="750" spans="4:14" ht="14.25" customHeight="1" x14ac:dyDescent="0.2">
      <c r="D750" s="221"/>
      <c r="E750" s="221"/>
      <c r="F750" s="221"/>
      <c r="G750" s="221"/>
      <c r="H750" s="221"/>
      <c r="I750" s="221"/>
      <c r="J750" s="221"/>
      <c r="K750" s="221"/>
      <c r="L750" s="221"/>
      <c r="M750" s="221"/>
      <c r="N750" s="221"/>
    </row>
    <row r="751" spans="4:14" ht="14.25" customHeight="1" x14ac:dyDescent="0.2">
      <c r="D751" s="221"/>
      <c r="E751" s="221"/>
      <c r="F751" s="221"/>
      <c r="G751" s="221"/>
      <c r="H751" s="221"/>
      <c r="I751" s="221"/>
      <c r="J751" s="221"/>
      <c r="K751" s="221"/>
      <c r="L751" s="221"/>
      <c r="M751" s="221"/>
      <c r="N751" s="221"/>
    </row>
    <row r="752" spans="4:14" ht="14.25" customHeight="1" x14ac:dyDescent="0.2">
      <c r="D752" s="221"/>
      <c r="E752" s="221"/>
      <c r="F752" s="221"/>
      <c r="G752" s="221"/>
      <c r="H752" s="221"/>
      <c r="I752" s="221"/>
      <c r="J752" s="221"/>
      <c r="K752" s="221"/>
      <c r="L752" s="221"/>
      <c r="M752" s="221"/>
      <c r="N752" s="221"/>
    </row>
    <row r="753" spans="4:14" ht="14.25" customHeight="1" x14ac:dyDescent="0.2">
      <c r="D753" s="221"/>
      <c r="E753" s="221"/>
      <c r="F753" s="221"/>
      <c r="G753" s="221"/>
      <c r="H753" s="221"/>
      <c r="I753" s="221"/>
      <c r="J753" s="221"/>
      <c r="K753" s="221"/>
      <c r="L753" s="221"/>
      <c r="M753" s="221"/>
      <c r="N753" s="221"/>
    </row>
    <row r="754" spans="4:14" ht="14.25" customHeight="1" x14ac:dyDescent="0.2">
      <c r="D754" s="221"/>
      <c r="E754" s="221"/>
      <c r="F754" s="221"/>
      <c r="G754" s="221"/>
      <c r="H754" s="221"/>
      <c r="I754" s="221"/>
      <c r="J754" s="221"/>
      <c r="K754" s="221"/>
      <c r="L754" s="221"/>
      <c r="M754" s="221"/>
      <c r="N754" s="221"/>
    </row>
    <row r="755" spans="4:14" ht="14.25" customHeight="1" x14ac:dyDescent="0.2">
      <c r="D755" s="221"/>
      <c r="E755" s="221"/>
      <c r="F755" s="221"/>
      <c r="G755" s="221"/>
      <c r="H755" s="221"/>
      <c r="I755" s="221"/>
      <c r="J755" s="221"/>
      <c r="K755" s="221"/>
      <c r="L755" s="221"/>
      <c r="M755" s="221"/>
      <c r="N755" s="221"/>
    </row>
    <row r="756" spans="4:14" ht="14.25" customHeight="1" x14ac:dyDescent="0.2">
      <c r="D756" s="221"/>
      <c r="E756" s="221"/>
      <c r="F756" s="221"/>
      <c r="G756" s="221"/>
      <c r="H756" s="221"/>
      <c r="I756" s="221"/>
      <c r="J756" s="221"/>
      <c r="K756" s="221"/>
      <c r="L756" s="221"/>
      <c r="M756" s="221"/>
      <c r="N756" s="221"/>
    </row>
    <row r="757" spans="4:14" ht="14.25" customHeight="1" x14ac:dyDescent="0.2">
      <c r="D757" s="221"/>
      <c r="E757" s="221"/>
      <c r="F757" s="221"/>
      <c r="G757" s="221"/>
      <c r="H757" s="221"/>
      <c r="I757" s="221"/>
      <c r="J757" s="221"/>
      <c r="K757" s="221"/>
      <c r="L757" s="221"/>
      <c r="M757" s="221"/>
      <c r="N757" s="221"/>
    </row>
    <row r="758" spans="4:14" ht="14.25" customHeight="1" x14ac:dyDescent="0.2">
      <c r="D758" s="221"/>
      <c r="E758" s="221"/>
      <c r="F758" s="221"/>
      <c r="G758" s="221"/>
      <c r="H758" s="221"/>
      <c r="I758" s="221"/>
      <c r="J758" s="221"/>
      <c r="K758" s="221"/>
      <c r="L758" s="221"/>
      <c r="M758" s="221"/>
      <c r="N758" s="221"/>
    </row>
    <row r="759" spans="4:14" ht="14.25" customHeight="1" x14ac:dyDescent="0.2">
      <c r="D759" s="221"/>
      <c r="E759" s="221"/>
      <c r="F759" s="221"/>
      <c r="G759" s="221"/>
      <c r="H759" s="221"/>
      <c r="I759" s="221"/>
      <c r="J759" s="221"/>
      <c r="K759" s="221"/>
      <c r="L759" s="221"/>
      <c r="M759" s="221"/>
      <c r="N759" s="221"/>
    </row>
    <row r="760" spans="4:14" ht="14.25" customHeight="1" x14ac:dyDescent="0.2">
      <c r="D760" s="221"/>
      <c r="E760" s="221"/>
      <c r="F760" s="221"/>
      <c r="G760" s="221"/>
      <c r="H760" s="221"/>
      <c r="I760" s="221"/>
      <c r="J760" s="221"/>
      <c r="K760" s="221"/>
      <c r="L760" s="221"/>
      <c r="M760" s="221"/>
      <c r="N760" s="221"/>
    </row>
    <row r="761" spans="4:14" ht="14.25" customHeight="1" x14ac:dyDescent="0.2">
      <c r="D761" s="221"/>
      <c r="E761" s="221"/>
      <c r="F761" s="221"/>
      <c r="G761" s="221"/>
      <c r="H761" s="221"/>
      <c r="I761" s="221"/>
      <c r="J761" s="221"/>
      <c r="K761" s="221"/>
      <c r="L761" s="221"/>
      <c r="M761" s="221"/>
      <c r="N761" s="221"/>
    </row>
    <row r="762" spans="4:14" ht="14.25" customHeight="1" x14ac:dyDescent="0.2">
      <c r="D762" s="221"/>
      <c r="E762" s="221"/>
      <c r="F762" s="221"/>
      <c r="G762" s="221"/>
      <c r="H762" s="221"/>
      <c r="I762" s="221"/>
      <c r="J762" s="221"/>
      <c r="K762" s="221"/>
      <c r="L762" s="221"/>
      <c r="M762" s="221"/>
      <c r="N762" s="221"/>
    </row>
    <row r="763" spans="4:14" ht="14.25" customHeight="1" x14ac:dyDescent="0.2">
      <c r="D763" s="221"/>
      <c r="E763" s="221"/>
      <c r="F763" s="221"/>
      <c r="G763" s="221"/>
      <c r="H763" s="221"/>
      <c r="I763" s="221"/>
      <c r="J763" s="221"/>
      <c r="K763" s="221"/>
      <c r="L763" s="221"/>
      <c r="M763" s="221"/>
      <c r="N763" s="221"/>
    </row>
    <row r="764" spans="4:14" ht="14.25" customHeight="1" x14ac:dyDescent="0.2">
      <c r="D764" s="221"/>
      <c r="E764" s="221"/>
      <c r="F764" s="221"/>
      <c r="G764" s="221"/>
      <c r="H764" s="221"/>
      <c r="I764" s="221"/>
      <c r="J764" s="221"/>
      <c r="K764" s="221"/>
      <c r="L764" s="221"/>
      <c r="M764" s="221"/>
      <c r="N764" s="221"/>
    </row>
    <row r="765" spans="4:14" ht="14.25" customHeight="1" x14ac:dyDescent="0.2">
      <c r="D765" s="221"/>
      <c r="E765" s="221"/>
      <c r="F765" s="221"/>
      <c r="G765" s="221"/>
      <c r="H765" s="221"/>
      <c r="I765" s="221"/>
      <c r="J765" s="221"/>
      <c r="K765" s="221"/>
      <c r="L765" s="221"/>
      <c r="M765" s="221"/>
      <c r="N765" s="221"/>
    </row>
    <row r="766" spans="4:14" ht="14.25" customHeight="1" x14ac:dyDescent="0.2">
      <c r="D766" s="221"/>
      <c r="E766" s="221"/>
      <c r="F766" s="221"/>
      <c r="G766" s="221"/>
      <c r="H766" s="221"/>
      <c r="I766" s="221"/>
      <c r="J766" s="221"/>
      <c r="K766" s="221"/>
      <c r="L766" s="221"/>
      <c r="M766" s="221"/>
      <c r="N766" s="221"/>
    </row>
    <row r="767" spans="4:14" ht="14.25" customHeight="1" x14ac:dyDescent="0.2">
      <c r="D767" s="221"/>
      <c r="E767" s="221"/>
      <c r="F767" s="221"/>
      <c r="G767" s="221"/>
      <c r="H767" s="221"/>
      <c r="I767" s="221"/>
      <c r="J767" s="221"/>
      <c r="K767" s="221"/>
      <c r="L767" s="221"/>
      <c r="M767" s="221"/>
      <c r="N767" s="221"/>
    </row>
    <row r="768" spans="4:14" ht="14.25" customHeight="1" x14ac:dyDescent="0.2">
      <c r="D768" s="221"/>
      <c r="E768" s="221"/>
      <c r="F768" s="221"/>
      <c r="G768" s="221"/>
      <c r="H768" s="221"/>
      <c r="I768" s="221"/>
      <c r="J768" s="221"/>
      <c r="K768" s="221"/>
      <c r="L768" s="221"/>
      <c r="M768" s="221"/>
      <c r="N768" s="221"/>
    </row>
    <row r="769" spans="4:14" ht="14.25" customHeight="1" x14ac:dyDescent="0.2">
      <c r="D769" s="221"/>
      <c r="E769" s="221"/>
      <c r="F769" s="221"/>
      <c r="G769" s="221"/>
      <c r="H769" s="221"/>
      <c r="I769" s="221"/>
      <c r="J769" s="221"/>
      <c r="K769" s="221"/>
      <c r="L769" s="221"/>
      <c r="M769" s="221"/>
      <c r="N769" s="221"/>
    </row>
    <row r="770" spans="4:14" ht="14.25" customHeight="1" x14ac:dyDescent="0.2">
      <c r="D770" s="221"/>
      <c r="E770" s="221"/>
      <c r="F770" s="221"/>
      <c r="G770" s="221"/>
      <c r="H770" s="221"/>
      <c r="I770" s="221"/>
      <c r="J770" s="221"/>
      <c r="K770" s="221"/>
      <c r="L770" s="221"/>
      <c r="M770" s="221"/>
      <c r="N770" s="221"/>
    </row>
    <row r="771" spans="4:14" ht="14.25" customHeight="1" x14ac:dyDescent="0.2">
      <c r="D771" s="221"/>
      <c r="E771" s="221"/>
      <c r="F771" s="221"/>
      <c r="G771" s="221"/>
      <c r="H771" s="221"/>
      <c r="I771" s="221"/>
      <c r="J771" s="221"/>
      <c r="K771" s="221"/>
      <c r="L771" s="221"/>
      <c r="M771" s="221"/>
      <c r="N771" s="221"/>
    </row>
    <row r="772" spans="4:14" ht="14.25" customHeight="1" x14ac:dyDescent="0.2">
      <c r="D772" s="221"/>
      <c r="E772" s="221"/>
      <c r="F772" s="221"/>
      <c r="G772" s="221"/>
      <c r="H772" s="221"/>
      <c r="I772" s="221"/>
      <c r="J772" s="221"/>
      <c r="K772" s="221"/>
      <c r="L772" s="221"/>
      <c r="M772" s="221"/>
      <c r="N772" s="221"/>
    </row>
    <row r="773" spans="4:14" ht="14.25" customHeight="1" x14ac:dyDescent="0.2">
      <c r="D773" s="221"/>
      <c r="E773" s="221"/>
      <c r="F773" s="221"/>
      <c r="G773" s="221"/>
      <c r="H773" s="221"/>
      <c r="I773" s="221"/>
      <c r="J773" s="221"/>
      <c r="K773" s="221"/>
      <c r="L773" s="221"/>
      <c r="M773" s="221"/>
      <c r="N773" s="221"/>
    </row>
    <row r="774" spans="4:14" ht="14.25" customHeight="1" x14ac:dyDescent="0.2">
      <c r="D774" s="221"/>
      <c r="E774" s="221"/>
      <c r="F774" s="221"/>
      <c r="G774" s="221"/>
      <c r="H774" s="221"/>
      <c r="I774" s="221"/>
      <c r="J774" s="221"/>
      <c r="K774" s="221"/>
      <c r="L774" s="221"/>
      <c r="M774" s="221"/>
      <c r="N774" s="221"/>
    </row>
    <row r="775" spans="4:14" ht="14.25" customHeight="1" x14ac:dyDescent="0.2">
      <c r="D775" s="221"/>
      <c r="E775" s="221"/>
      <c r="F775" s="221"/>
      <c r="G775" s="221"/>
      <c r="H775" s="221"/>
      <c r="I775" s="221"/>
      <c r="J775" s="221"/>
      <c r="K775" s="221"/>
      <c r="L775" s="221"/>
      <c r="M775" s="221"/>
      <c r="N775" s="221"/>
    </row>
    <row r="776" spans="4:14" ht="14.25" customHeight="1" x14ac:dyDescent="0.2">
      <c r="D776" s="221"/>
      <c r="E776" s="221"/>
      <c r="F776" s="221"/>
      <c r="G776" s="221"/>
      <c r="H776" s="221"/>
      <c r="I776" s="221"/>
      <c r="J776" s="221"/>
      <c r="K776" s="221"/>
      <c r="L776" s="221"/>
      <c r="M776" s="221"/>
      <c r="N776" s="221"/>
    </row>
    <row r="777" spans="4:14" ht="14.25" customHeight="1" x14ac:dyDescent="0.2">
      <c r="D777" s="221"/>
      <c r="E777" s="221"/>
      <c r="F777" s="221"/>
      <c r="G777" s="221"/>
      <c r="H777" s="221"/>
      <c r="I777" s="221"/>
      <c r="J777" s="221"/>
      <c r="K777" s="221"/>
      <c r="L777" s="221"/>
      <c r="M777" s="221"/>
      <c r="N777" s="221"/>
    </row>
    <row r="778" spans="4:14" ht="14.25" customHeight="1" x14ac:dyDescent="0.2">
      <c r="D778" s="221"/>
      <c r="E778" s="221"/>
      <c r="F778" s="221"/>
      <c r="G778" s="221"/>
      <c r="H778" s="221"/>
      <c r="I778" s="221"/>
      <c r="J778" s="221"/>
      <c r="K778" s="221"/>
      <c r="L778" s="221"/>
      <c r="M778" s="221"/>
      <c r="N778" s="221"/>
    </row>
    <row r="779" spans="4:14" ht="14.25" customHeight="1" x14ac:dyDescent="0.2">
      <c r="D779" s="221"/>
      <c r="E779" s="221"/>
      <c r="F779" s="221"/>
      <c r="G779" s="221"/>
      <c r="H779" s="221"/>
      <c r="I779" s="221"/>
      <c r="J779" s="221"/>
      <c r="K779" s="221"/>
      <c r="L779" s="221"/>
      <c r="M779" s="221"/>
      <c r="N779" s="221"/>
    </row>
    <row r="780" spans="4:14" ht="14.25" customHeight="1" x14ac:dyDescent="0.2">
      <c r="D780" s="221"/>
      <c r="E780" s="221"/>
      <c r="F780" s="221"/>
      <c r="G780" s="221"/>
      <c r="H780" s="221"/>
      <c r="I780" s="221"/>
      <c r="J780" s="221"/>
      <c r="K780" s="221"/>
      <c r="L780" s="221"/>
      <c r="M780" s="221"/>
      <c r="N780" s="221"/>
    </row>
    <row r="781" spans="4:14" ht="14.25" customHeight="1" x14ac:dyDescent="0.2">
      <c r="D781" s="221"/>
      <c r="E781" s="221"/>
      <c r="F781" s="221"/>
      <c r="G781" s="221"/>
      <c r="H781" s="221"/>
      <c r="I781" s="221"/>
      <c r="J781" s="221"/>
      <c r="K781" s="221"/>
      <c r="L781" s="221"/>
      <c r="M781" s="221"/>
      <c r="N781" s="221"/>
    </row>
    <row r="782" spans="4:14" ht="14.25" customHeight="1" x14ac:dyDescent="0.2">
      <c r="D782" s="221"/>
      <c r="E782" s="221"/>
      <c r="F782" s="221"/>
      <c r="G782" s="221"/>
      <c r="H782" s="221"/>
      <c r="I782" s="221"/>
      <c r="J782" s="221"/>
      <c r="K782" s="221"/>
      <c r="L782" s="221"/>
      <c r="M782" s="221"/>
      <c r="N782" s="221"/>
    </row>
    <row r="783" spans="4:14" ht="14.25" customHeight="1" x14ac:dyDescent="0.2">
      <c r="D783" s="221"/>
      <c r="E783" s="221"/>
      <c r="F783" s="221"/>
      <c r="G783" s="221"/>
      <c r="H783" s="221"/>
      <c r="I783" s="221"/>
      <c r="J783" s="221"/>
      <c r="K783" s="221"/>
      <c r="L783" s="221"/>
      <c r="M783" s="221"/>
      <c r="N783" s="221"/>
    </row>
    <row r="784" spans="4:14" ht="14.25" customHeight="1" x14ac:dyDescent="0.2">
      <c r="D784" s="221"/>
      <c r="E784" s="221"/>
      <c r="F784" s="221"/>
      <c r="G784" s="221"/>
      <c r="H784" s="221"/>
      <c r="I784" s="221"/>
      <c r="J784" s="221"/>
      <c r="K784" s="221"/>
      <c r="L784" s="221"/>
      <c r="M784" s="221"/>
      <c r="N784" s="221"/>
    </row>
    <row r="785" spans="4:14" ht="14.25" customHeight="1" x14ac:dyDescent="0.2">
      <c r="D785" s="221"/>
      <c r="E785" s="221"/>
      <c r="F785" s="221"/>
      <c r="G785" s="221"/>
      <c r="H785" s="221"/>
      <c r="I785" s="221"/>
      <c r="J785" s="221"/>
      <c r="K785" s="221"/>
      <c r="L785" s="221"/>
      <c r="M785" s="221"/>
      <c r="N785" s="221"/>
    </row>
    <row r="786" spans="4:14" ht="14.25" customHeight="1" x14ac:dyDescent="0.2">
      <c r="D786" s="221"/>
      <c r="E786" s="221"/>
      <c r="F786" s="221"/>
      <c r="G786" s="221"/>
      <c r="H786" s="221"/>
      <c r="I786" s="221"/>
      <c r="J786" s="221"/>
      <c r="K786" s="221"/>
      <c r="L786" s="221"/>
      <c r="M786" s="221"/>
      <c r="N786" s="221"/>
    </row>
    <row r="787" spans="4:14" ht="14.25" customHeight="1" x14ac:dyDescent="0.2">
      <c r="D787" s="221"/>
      <c r="E787" s="221"/>
      <c r="F787" s="221"/>
      <c r="G787" s="221"/>
      <c r="H787" s="221"/>
      <c r="I787" s="221"/>
      <c r="J787" s="221"/>
      <c r="K787" s="221"/>
      <c r="L787" s="221"/>
      <c r="M787" s="221"/>
      <c r="N787" s="221"/>
    </row>
    <row r="788" spans="4:14" ht="14.25" customHeight="1" x14ac:dyDescent="0.2">
      <c r="D788" s="221"/>
      <c r="E788" s="221"/>
      <c r="F788" s="221"/>
      <c r="G788" s="221"/>
      <c r="H788" s="221"/>
      <c r="I788" s="221"/>
      <c r="J788" s="221"/>
      <c r="K788" s="221"/>
      <c r="L788" s="221"/>
      <c r="M788" s="221"/>
      <c r="N788" s="221"/>
    </row>
    <row r="789" spans="4:14" ht="14.25" customHeight="1" x14ac:dyDescent="0.2">
      <c r="D789" s="221"/>
      <c r="E789" s="221"/>
      <c r="F789" s="221"/>
      <c r="G789" s="221"/>
      <c r="H789" s="221"/>
      <c r="I789" s="221"/>
      <c r="J789" s="221"/>
      <c r="K789" s="221"/>
      <c r="L789" s="221"/>
      <c r="M789" s="221"/>
      <c r="N789" s="221"/>
    </row>
    <row r="790" spans="4:14" ht="14.25" customHeight="1" x14ac:dyDescent="0.2">
      <c r="D790" s="221"/>
      <c r="E790" s="221"/>
      <c r="F790" s="221"/>
      <c r="G790" s="221"/>
      <c r="H790" s="221"/>
      <c r="I790" s="221"/>
      <c r="J790" s="221"/>
      <c r="K790" s="221"/>
      <c r="L790" s="221"/>
      <c r="M790" s="221"/>
      <c r="N790" s="221"/>
    </row>
    <row r="791" spans="4:14" ht="14.25" customHeight="1" x14ac:dyDescent="0.2">
      <c r="D791" s="221"/>
      <c r="E791" s="221"/>
      <c r="F791" s="221"/>
      <c r="G791" s="221"/>
      <c r="H791" s="221"/>
      <c r="I791" s="221"/>
      <c r="J791" s="221"/>
      <c r="K791" s="221"/>
      <c r="L791" s="221"/>
      <c r="M791" s="221"/>
      <c r="N791" s="221"/>
    </row>
    <row r="792" spans="4:14" ht="14.25" customHeight="1" x14ac:dyDescent="0.2">
      <c r="D792" s="221"/>
      <c r="E792" s="221"/>
      <c r="F792" s="221"/>
      <c r="G792" s="221"/>
      <c r="H792" s="221"/>
      <c r="I792" s="221"/>
      <c r="J792" s="221"/>
      <c r="K792" s="221"/>
      <c r="L792" s="221"/>
      <c r="M792" s="221"/>
      <c r="N792" s="221"/>
    </row>
    <row r="793" spans="4:14" ht="14.25" customHeight="1" x14ac:dyDescent="0.2">
      <c r="D793" s="221"/>
      <c r="E793" s="221"/>
      <c r="F793" s="221"/>
      <c r="G793" s="221"/>
      <c r="H793" s="221"/>
      <c r="I793" s="221"/>
      <c r="J793" s="221"/>
      <c r="K793" s="221"/>
      <c r="L793" s="221"/>
      <c r="M793" s="221"/>
      <c r="N793" s="221"/>
    </row>
    <row r="794" spans="4:14" ht="14.25" customHeight="1" x14ac:dyDescent="0.2">
      <c r="D794" s="221"/>
      <c r="E794" s="221"/>
      <c r="F794" s="221"/>
      <c r="G794" s="221"/>
      <c r="H794" s="221"/>
      <c r="I794" s="221"/>
      <c r="J794" s="221"/>
      <c r="K794" s="221"/>
      <c r="L794" s="221"/>
      <c r="M794" s="221"/>
      <c r="N794" s="221"/>
    </row>
    <row r="795" spans="4:14" ht="14.25" customHeight="1" x14ac:dyDescent="0.2">
      <c r="D795" s="221"/>
      <c r="E795" s="221"/>
      <c r="F795" s="221"/>
      <c r="G795" s="221"/>
      <c r="H795" s="221"/>
      <c r="I795" s="221"/>
      <c r="J795" s="221"/>
      <c r="K795" s="221"/>
      <c r="L795" s="221"/>
      <c r="M795" s="221"/>
      <c r="N795" s="221"/>
    </row>
    <row r="796" spans="4:14" ht="14.25" customHeight="1" x14ac:dyDescent="0.2">
      <c r="D796" s="221"/>
      <c r="E796" s="221"/>
      <c r="F796" s="221"/>
      <c r="G796" s="221"/>
      <c r="H796" s="221"/>
      <c r="I796" s="221"/>
      <c r="J796" s="221"/>
      <c r="K796" s="221"/>
      <c r="L796" s="221"/>
      <c r="M796" s="221"/>
      <c r="N796" s="221"/>
    </row>
    <row r="797" spans="4:14" ht="14.25" customHeight="1" x14ac:dyDescent="0.2">
      <c r="D797" s="221"/>
      <c r="E797" s="221"/>
      <c r="F797" s="221"/>
      <c r="G797" s="221"/>
      <c r="H797" s="221"/>
      <c r="I797" s="221"/>
      <c r="J797" s="221"/>
      <c r="K797" s="221"/>
      <c r="L797" s="221"/>
      <c r="M797" s="221"/>
      <c r="N797" s="221"/>
    </row>
    <row r="798" spans="4:14" ht="14.25" customHeight="1" x14ac:dyDescent="0.2">
      <c r="D798" s="221"/>
      <c r="E798" s="221"/>
      <c r="F798" s="221"/>
      <c r="G798" s="221"/>
      <c r="H798" s="221"/>
      <c r="I798" s="221"/>
      <c r="J798" s="221"/>
      <c r="K798" s="221"/>
      <c r="L798" s="221"/>
      <c r="M798" s="221"/>
      <c r="N798" s="221"/>
    </row>
    <row r="799" spans="4:14" ht="14.25" customHeight="1" x14ac:dyDescent="0.2">
      <c r="D799" s="221"/>
      <c r="E799" s="221"/>
      <c r="F799" s="221"/>
      <c r="G799" s="221"/>
      <c r="H799" s="221"/>
      <c r="I799" s="221"/>
      <c r="J799" s="221"/>
      <c r="K799" s="221"/>
      <c r="L799" s="221"/>
      <c r="M799" s="221"/>
      <c r="N799" s="221"/>
    </row>
    <row r="800" spans="4:14" ht="14.25" customHeight="1" x14ac:dyDescent="0.2">
      <c r="D800" s="221"/>
      <c r="E800" s="221"/>
      <c r="F800" s="221"/>
      <c r="G800" s="221"/>
      <c r="H800" s="221"/>
      <c r="I800" s="221"/>
      <c r="J800" s="221"/>
      <c r="K800" s="221"/>
      <c r="L800" s="221"/>
      <c r="M800" s="221"/>
      <c r="N800" s="221"/>
    </row>
    <row r="801" spans="4:14" ht="14.25" customHeight="1" x14ac:dyDescent="0.2">
      <c r="D801" s="221"/>
      <c r="E801" s="221"/>
      <c r="F801" s="221"/>
      <c r="G801" s="221"/>
      <c r="H801" s="221"/>
      <c r="I801" s="221"/>
      <c r="J801" s="221"/>
      <c r="K801" s="221"/>
      <c r="L801" s="221"/>
      <c r="M801" s="221"/>
      <c r="N801" s="221"/>
    </row>
    <row r="802" spans="4:14" ht="14.25" customHeight="1" x14ac:dyDescent="0.2">
      <c r="D802" s="221"/>
      <c r="E802" s="221"/>
      <c r="F802" s="221"/>
      <c r="G802" s="221"/>
      <c r="H802" s="221"/>
      <c r="I802" s="221"/>
      <c r="J802" s="221"/>
      <c r="K802" s="221"/>
      <c r="L802" s="221"/>
      <c r="M802" s="221"/>
      <c r="N802" s="221"/>
    </row>
    <row r="803" spans="4:14" ht="14.25" customHeight="1" x14ac:dyDescent="0.2">
      <c r="D803" s="221"/>
      <c r="E803" s="221"/>
      <c r="F803" s="221"/>
      <c r="G803" s="221"/>
      <c r="H803" s="221"/>
      <c r="I803" s="221"/>
      <c r="J803" s="221"/>
      <c r="K803" s="221"/>
      <c r="L803" s="221"/>
      <c r="M803" s="221"/>
      <c r="N803" s="221"/>
    </row>
    <row r="804" spans="4:14" ht="14.25" customHeight="1" x14ac:dyDescent="0.2">
      <c r="D804" s="221"/>
      <c r="E804" s="221"/>
      <c r="F804" s="221"/>
      <c r="G804" s="221"/>
      <c r="H804" s="221"/>
      <c r="I804" s="221"/>
      <c r="J804" s="221"/>
      <c r="K804" s="221"/>
      <c r="L804" s="221"/>
      <c r="M804" s="221"/>
      <c r="N804" s="221"/>
    </row>
    <row r="805" spans="4:14" ht="14.25" customHeight="1" x14ac:dyDescent="0.2">
      <c r="D805" s="221"/>
      <c r="E805" s="221"/>
      <c r="F805" s="221"/>
      <c r="G805" s="221"/>
      <c r="H805" s="221"/>
      <c r="I805" s="221"/>
      <c r="J805" s="221"/>
      <c r="K805" s="221"/>
      <c r="L805" s="221"/>
      <c r="M805" s="221"/>
      <c r="N805" s="221"/>
    </row>
    <row r="806" spans="4:14" ht="14.25" customHeight="1" x14ac:dyDescent="0.2">
      <c r="D806" s="221"/>
      <c r="E806" s="221"/>
      <c r="F806" s="221"/>
      <c r="G806" s="221"/>
      <c r="H806" s="221"/>
      <c r="I806" s="221"/>
      <c r="J806" s="221"/>
      <c r="K806" s="221"/>
      <c r="L806" s="221"/>
      <c r="M806" s="221"/>
      <c r="N806" s="221"/>
    </row>
    <row r="807" spans="4:14" ht="14.25" customHeight="1" x14ac:dyDescent="0.2">
      <c r="D807" s="221"/>
      <c r="E807" s="221"/>
      <c r="F807" s="221"/>
      <c r="G807" s="221"/>
      <c r="H807" s="221"/>
      <c r="I807" s="221"/>
      <c r="J807" s="221"/>
      <c r="K807" s="221"/>
      <c r="L807" s="221"/>
      <c r="M807" s="221"/>
      <c r="N807" s="221"/>
    </row>
    <row r="808" spans="4:14" ht="14.25" customHeight="1" x14ac:dyDescent="0.2">
      <c r="D808" s="221"/>
      <c r="E808" s="221"/>
      <c r="F808" s="221"/>
      <c r="G808" s="221"/>
      <c r="H808" s="221"/>
      <c r="I808" s="221"/>
      <c r="J808" s="221"/>
      <c r="K808" s="221"/>
      <c r="L808" s="221"/>
      <c r="M808" s="221"/>
      <c r="N808" s="221"/>
    </row>
    <row r="809" spans="4:14" ht="14.25" customHeight="1" x14ac:dyDescent="0.2">
      <c r="D809" s="221"/>
      <c r="E809" s="221"/>
      <c r="F809" s="221"/>
      <c r="G809" s="221"/>
      <c r="H809" s="221"/>
      <c r="I809" s="221"/>
      <c r="J809" s="221"/>
      <c r="K809" s="221"/>
      <c r="L809" s="221"/>
      <c r="M809" s="221"/>
      <c r="N809" s="221"/>
    </row>
    <row r="810" spans="4:14" ht="14.25" customHeight="1" x14ac:dyDescent="0.2">
      <c r="D810" s="221"/>
      <c r="E810" s="221"/>
      <c r="F810" s="221"/>
      <c r="G810" s="221"/>
      <c r="H810" s="221"/>
      <c r="I810" s="221"/>
      <c r="J810" s="221"/>
      <c r="K810" s="221"/>
      <c r="L810" s="221"/>
      <c r="M810" s="221"/>
      <c r="N810" s="221"/>
    </row>
    <row r="811" spans="4:14" ht="14.25" customHeight="1" x14ac:dyDescent="0.2">
      <c r="D811" s="221"/>
      <c r="E811" s="221"/>
      <c r="F811" s="221"/>
      <c r="G811" s="221"/>
      <c r="H811" s="221"/>
      <c r="I811" s="221"/>
      <c r="J811" s="221"/>
      <c r="K811" s="221"/>
      <c r="L811" s="221"/>
      <c r="M811" s="221"/>
      <c r="N811" s="221"/>
    </row>
    <row r="812" spans="4:14" ht="14.25" customHeight="1" x14ac:dyDescent="0.2">
      <c r="D812" s="221"/>
      <c r="E812" s="221"/>
      <c r="F812" s="221"/>
      <c r="G812" s="221"/>
      <c r="H812" s="221"/>
      <c r="I812" s="221"/>
      <c r="J812" s="221"/>
      <c r="K812" s="221"/>
      <c r="L812" s="221"/>
      <c r="M812" s="221"/>
      <c r="N812" s="221"/>
    </row>
    <row r="813" spans="4:14" ht="14.25" customHeight="1" x14ac:dyDescent="0.2">
      <c r="D813" s="221"/>
      <c r="E813" s="221"/>
      <c r="F813" s="221"/>
      <c r="G813" s="221"/>
      <c r="H813" s="221"/>
      <c r="I813" s="221"/>
      <c r="J813" s="221"/>
      <c r="K813" s="221"/>
      <c r="L813" s="221"/>
      <c r="M813" s="221"/>
      <c r="N813" s="221"/>
    </row>
    <row r="814" spans="4:14" ht="14.25" customHeight="1" x14ac:dyDescent="0.2">
      <c r="D814" s="221"/>
      <c r="E814" s="221"/>
      <c r="F814" s="221"/>
      <c r="G814" s="221"/>
      <c r="H814" s="221"/>
      <c r="I814" s="221"/>
      <c r="J814" s="221"/>
      <c r="K814" s="221"/>
      <c r="L814" s="221"/>
      <c r="M814" s="221"/>
      <c r="N814" s="221"/>
    </row>
    <row r="815" spans="4:14" ht="14.25" customHeight="1" x14ac:dyDescent="0.2">
      <c r="D815" s="221"/>
      <c r="E815" s="221"/>
      <c r="F815" s="221"/>
      <c r="G815" s="221"/>
      <c r="H815" s="221"/>
      <c r="I815" s="221"/>
      <c r="J815" s="221"/>
      <c r="K815" s="221"/>
      <c r="L815" s="221"/>
      <c r="M815" s="221"/>
      <c r="N815" s="221"/>
    </row>
    <row r="816" spans="4:14" ht="14.25" customHeight="1" x14ac:dyDescent="0.2">
      <c r="D816" s="221"/>
      <c r="E816" s="221"/>
      <c r="F816" s="221"/>
      <c r="G816" s="221"/>
      <c r="H816" s="221"/>
      <c r="I816" s="221"/>
      <c r="J816" s="221"/>
      <c r="K816" s="221"/>
      <c r="L816" s="221"/>
      <c r="M816" s="221"/>
      <c r="N816" s="221"/>
    </row>
    <row r="817" spans="4:14" ht="14.25" customHeight="1" x14ac:dyDescent="0.2">
      <c r="D817" s="221"/>
      <c r="E817" s="221"/>
      <c r="F817" s="221"/>
      <c r="G817" s="221"/>
      <c r="H817" s="221"/>
      <c r="I817" s="221"/>
      <c r="J817" s="221"/>
      <c r="K817" s="221"/>
      <c r="L817" s="221"/>
      <c r="M817" s="221"/>
      <c r="N817" s="221"/>
    </row>
    <row r="818" spans="4:14" ht="14.25" customHeight="1" x14ac:dyDescent="0.2">
      <c r="D818" s="221"/>
      <c r="E818" s="221"/>
      <c r="F818" s="221"/>
      <c r="G818" s="221"/>
      <c r="H818" s="221"/>
      <c r="I818" s="221"/>
      <c r="J818" s="221"/>
      <c r="K818" s="221"/>
      <c r="L818" s="221"/>
      <c r="M818" s="221"/>
      <c r="N818" s="221"/>
    </row>
    <row r="819" spans="4:14" ht="14.25" customHeight="1" x14ac:dyDescent="0.2">
      <c r="D819" s="221"/>
      <c r="E819" s="221"/>
      <c r="F819" s="221"/>
      <c r="G819" s="221"/>
      <c r="H819" s="221"/>
      <c r="I819" s="221"/>
      <c r="J819" s="221"/>
      <c r="K819" s="221"/>
      <c r="L819" s="221"/>
      <c r="M819" s="221"/>
      <c r="N819" s="221"/>
    </row>
    <row r="820" spans="4:14" ht="14.25" customHeight="1" x14ac:dyDescent="0.2">
      <c r="D820" s="221"/>
      <c r="E820" s="221"/>
      <c r="F820" s="221"/>
      <c r="G820" s="221"/>
      <c r="H820" s="221"/>
      <c r="I820" s="221"/>
      <c r="J820" s="221"/>
      <c r="K820" s="221"/>
      <c r="L820" s="221"/>
      <c r="M820" s="221"/>
      <c r="N820" s="221"/>
    </row>
    <row r="821" spans="4:14" ht="14.25" customHeight="1" x14ac:dyDescent="0.2">
      <c r="D821" s="221"/>
      <c r="E821" s="221"/>
      <c r="F821" s="221"/>
      <c r="G821" s="221"/>
      <c r="H821" s="221"/>
      <c r="I821" s="221"/>
      <c r="J821" s="221"/>
      <c r="K821" s="221"/>
      <c r="L821" s="221"/>
      <c r="M821" s="221"/>
      <c r="N821" s="221"/>
    </row>
    <row r="822" spans="4:14" ht="14.25" customHeight="1" x14ac:dyDescent="0.2">
      <c r="D822" s="221"/>
      <c r="E822" s="221"/>
      <c r="F822" s="221"/>
      <c r="G822" s="221"/>
      <c r="H822" s="221"/>
      <c r="I822" s="221"/>
      <c r="J822" s="221"/>
      <c r="K822" s="221"/>
      <c r="L822" s="221"/>
      <c r="M822" s="221"/>
      <c r="N822" s="221"/>
    </row>
    <row r="823" spans="4:14" ht="14.25" customHeight="1" x14ac:dyDescent="0.2">
      <c r="D823" s="221"/>
      <c r="E823" s="221"/>
      <c r="F823" s="221"/>
      <c r="G823" s="221"/>
      <c r="H823" s="221"/>
      <c r="I823" s="221"/>
      <c r="J823" s="221"/>
      <c r="K823" s="221"/>
      <c r="L823" s="221"/>
      <c r="M823" s="221"/>
      <c r="N823" s="221"/>
    </row>
    <row r="824" spans="4:14" ht="14.25" customHeight="1" x14ac:dyDescent="0.2">
      <c r="D824" s="221"/>
      <c r="E824" s="221"/>
      <c r="F824" s="221"/>
      <c r="G824" s="221"/>
      <c r="H824" s="221"/>
      <c r="I824" s="221"/>
      <c r="J824" s="221"/>
      <c r="K824" s="221"/>
      <c r="L824" s="221"/>
      <c r="M824" s="221"/>
      <c r="N824" s="221"/>
    </row>
    <row r="825" spans="4:14" ht="14.25" customHeight="1" x14ac:dyDescent="0.2">
      <c r="D825" s="221"/>
      <c r="E825" s="221"/>
      <c r="F825" s="221"/>
      <c r="G825" s="221"/>
      <c r="H825" s="221"/>
      <c r="I825" s="221"/>
      <c r="J825" s="221"/>
      <c r="K825" s="221"/>
      <c r="L825" s="221"/>
      <c r="M825" s="221"/>
      <c r="N825" s="221"/>
    </row>
    <row r="826" spans="4:14" ht="14.25" customHeight="1" x14ac:dyDescent="0.2">
      <c r="D826" s="221"/>
      <c r="E826" s="221"/>
      <c r="F826" s="221"/>
      <c r="G826" s="221"/>
      <c r="H826" s="221"/>
      <c r="I826" s="221"/>
      <c r="J826" s="221"/>
      <c r="K826" s="221"/>
      <c r="L826" s="221"/>
      <c r="M826" s="221"/>
      <c r="N826" s="221"/>
    </row>
    <row r="827" spans="4:14" ht="14.25" customHeight="1" x14ac:dyDescent="0.2">
      <c r="D827" s="221"/>
      <c r="E827" s="221"/>
      <c r="F827" s="221"/>
      <c r="G827" s="221"/>
      <c r="H827" s="221"/>
      <c r="I827" s="221"/>
      <c r="J827" s="221"/>
      <c r="K827" s="221"/>
      <c r="L827" s="221"/>
      <c r="M827" s="221"/>
      <c r="N827" s="221"/>
    </row>
    <row r="828" spans="4:14" ht="14.25" customHeight="1" x14ac:dyDescent="0.2">
      <c r="D828" s="221"/>
      <c r="E828" s="221"/>
      <c r="F828" s="221"/>
      <c r="G828" s="221"/>
      <c r="H828" s="221"/>
      <c r="I828" s="221"/>
      <c r="J828" s="221"/>
      <c r="K828" s="221"/>
      <c r="L828" s="221"/>
      <c r="M828" s="221"/>
      <c r="N828" s="221"/>
    </row>
    <row r="829" spans="4:14" ht="14.25" customHeight="1" x14ac:dyDescent="0.2">
      <c r="D829" s="221"/>
      <c r="E829" s="221"/>
      <c r="F829" s="221"/>
      <c r="G829" s="221"/>
      <c r="H829" s="221"/>
      <c r="I829" s="221"/>
      <c r="J829" s="221"/>
      <c r="K829" s="221"/>
      <c r="L829" s="221"/>
      <c r="M829" s="221"/>
      <c r="N829" s="221"/>
    </row>
    <row r="830" spans="4:14" ht="14.25" customHeight="1" x14ac:dyDescent="0.2">
      <c r="D830" s="221"/>
      <c r="E830" s="221"/>
      <c r="F830" s="221"/>
      <c r="G830" s="221"/>
      <c r="H830" s="221"/>
      <c r="I830" s="221"/>
      <c r="J830" s="221"/>
      <c r="K830" s="221"/>
      <c r="L830" s="221"/>
      <c r="M830" s="221"/>
      <c r="N830" s="221"/>
    </row>
    <row r="831" spans="4:14" ht="14.25" customHeight="1" x14ac:dyDescent="0.2">
      <c r="D831" s="221"/>
      <c r="E831" s="221"/>
      <c r="F831" s="221"/>
      <c r="G831" s="221"/>
      <c r="H831" s="221"/>
      <c r="I831" s="221"/>
      <c r="J831" s="221"/>
      <c r="K831" s="221"/>
      <c r="L831" s="221"/>
      <c r="M831" s="221"/>
      <c r="N831" s="221"/>
    </row>
    <row r="832" spans="4:14" ht="14.25" customHeight="1" x14ac:dyDescent="0.2">
      <c r="D832" s="221"/>
      <c r="E832" s="221"/>
      <c r="F832" s="221"/>
      <c r="G832" s="221"/>
      <c r="H832" s="221"/>
      <c r="I832" s="221"/>
      <c r="J832" s="221"/>
      <c r="K832" s="221"/>
      <c r="L832" s="221"/>
      <c r="M832" s="221"/>
      <c r="N832" s="221"/>
    </row>
    <row r="833" spans="4:14" ht="14.25" customHeight="1" x14ac:dyDescent="0.2">
      <c r="D833" s="221"/>
      <c r="E833" s="221"/>
      <c r="F833" s="221"/>
      <c r="G833" s="221"/>
      <c r="H833" s="221"/>
      <c r="I833" s="221"/>
      <c r="J833" s="221"/>
      <c r="K833" s="221"/>
      <c r="L833" s="221"/>
      <c r="M833" s="221"/>
      <c r="N833" s="221"/>
    </row>
    <row r="834" spans="4:14" ht="14.25" customHeight="1" x14ac:dyDescent="0.2">
      <c r="D834" s="221"/>
      <c r="E834" s="221"/>
      <c r="F834" s="221"/>
      <c r="G834" s="221"/>
      <c r="H834" s="221"/>
      <c r="I834" s="221"/>
      <c r="J834" s="221"/>
      <c r="K834" s="221"/>
      <c r="L834" s="221"/>
      <c r="M834" s="221"/>
      <c r="N834" s="221"/>
    </row>
    <row r="835" spans="4:14" ht="14.25" customHeight="1" x14ac:dyDescent="0.2">
      <c r="D835" s="221"/>
      <c r="E835" s="221"/>
      <c r="F835" s="221"/>
      <c r="G835" s="221"/>
      <c r="H835" s="221"/>
      <c r="I835" s="221"/>
      <c r="J835" s="221"/>
      <c r="K835" s="221"/>
      <c r="L835" s="221"/>
      <c r="M835" s="221"/>
      <c r="N835" s="221"/>
    </row>
    <row r="836" spans="4:14" ht="14.25" customHeight="1" x14ac:dyDescent="0.2">
      <c r="D836" s="221"/>
      <c r="E836" s="221"/>
      <c r="F836" s="221"/>
      <c r="G836" s="221"/>
      <c r="H836" s="221"/>
      <c r="I836" s="221"/>
      <c r="J836" s="221"/>
      <c r="K836" s="221"/>
      <c r="L836" s="221"/>
      <c r="M836" s="221"/>
      <c r="N836" s="221"/>
    </row>
    <row r="837" spans="4:14" ht="14.25" customHeight="1" x14ac:dyDescent="0.2">
      <c r="D837" s="221"/>
      <c r="E837" s="221"/>
      <c r="F837" s="221"/>
      <c r="G837" s="221"/>
      <c r="H837" s="221"/>
      <c r="I837" s="221"/>
      <c r="J837" s="221"/>
      <c r="K837" s="221"/>
      <c r="L837" s="221"/>
      <c r="M837" s="221"/>
      <c r="N837" s="221"/>
    </row>
    <row r="838" spans="4:14" ht="14.25" customHeight="1" x14ac:dyDescent="0.2">
      <c r="D838" s="221"/>
      <c r="E838" s="221"/>
      <c r="F838" s="221"/>
      <c r="G838" s="221"/>
      <c r="H838" s="221"/>
      <c r="I838" s="221"/>
      <c r="J838" s="221"/>
      <c r="K838" s="221"/>
      <c r="L838" s="221"/>
      <c r="M838" s="221"/>
      <c r="N838" s="221"/>
    </row>
    <row r="839" spans="4:14" ht="14.25" customHeight="1" x14ac:dyDescent="0.2">
      <c r="D839" s="221"/>
      <c r="E839" s="221"/>
      <c r="F839" s="221"/>
      <c r="G839" s="221"/>
      <c r="H839" s="221"/>
      <c r="I839" s="221"/>
      <c r="J839" s="221"/>
      <c r="K839" s="221"/>
      <c r="L839" s="221"/>
      <c r="M839" s="221"/>
      <c r="N839" s="221"/>
    </row>
    <row r="840" spans="4:14" ht="14.25" customHeight="1" x14ac:dyDescent="0.2">
      <c r="D840" s="221"/>
      <c r="E840" s="221"/>
      <c r="F840" s="221"/>
      <c r="G840" s="221"/>
      <c r="H840" s="221"/>
      <c r="I840" s="221"/>
      <c r="J840" s="221"/>
      <c r="K840" s="221"/>
      <c r="L840" s="221"/>
      <c r="M840" s="221"/>
      <c r="N840" s="221"/>
    </row>
    <row r="841" spans="4:14" ht="14.25" customHeight="1" x14ac:dyDescent="0.2">
      <c r="D841" s="221"/>
      <c r="E841" s="221"/>
      <c r="F841" s="221"/>
      <c r="G841" s="221"/>
      <c r="H841" s="221"/>
      <c r="I841" s="221"/>
      <c r="J841" s="221"/>
      <c r="K841" s="221"/>
      <c r="L841" s="221"/>
      <c r="M841" s="221"/>
      <c r="N841" s="221"/>
    </row>
    <row r="842" spans="4:14" ht="14.25" customHeight="1" x14ac:dyDescent="0.2">
      <c r="D842" s="221"/>
      <c r="E842" s="221"/>
      <c r="F842" s="221"/>
      <c r="G842" s="221"/>
      <c r="H842" s="221"/>
      <c r="I842" s="221"/>
      <c r="J842" s="221"/>
      <c r="K842" s="221"/>
      <c r="L842" s="221"/>
      <c r="M842" s="221"/>
      <c r="N842" s="221"/>
    </row>
    <row r="843" spans="4:14" ht="14.25" customHeight="1" x14ac:dyDescent="0.2">
      <c r="D843" s="221"/>
      <c r="E843" s="221"/>
      <c r="F843" s="221"/>
      <c r="G843" s="221"/>
      <c r="H843" s="221"/>
      <c r="I843" s="221"/>
      <c r="J843" s="221"/>
      <c r="K843" s="221"/>
      <c r="L843" s="221"/>
      <c r="M843" s="221"/>
      <c r="N843" s="221"/>
    </row>
    <row r="844" spans="4:14" ht="14.25" customHeight="1" x14ac:dyDescent="0.2">
      <c r="D844" s="221"/>
      <c r="E844" s="221"/>
      <c r="F844" s="221"/>
      <c r="G844" s="221"/>
      <c r="H844" s="221"/>
      <c r="I844" s="221"/>
      <c r="J844" s="221"/>
      <c r="K844" s="221"/>
      <c r="L844" s="221"/>
      <c r="M844" s="221"/>
      <c r="N844" s="221"/>
    </row>
    <row r="845" spans="4:14" ht="14.25" customHeight="1" x14ac:dyDescent="0.2">
      <c r="D845" s="221"/>
      <c r="E845" s="221"/>
      <c r="F845" s="221"/>
      <c r="G845" s="221"/>
      <c r="H845" s="221"/>
      <c r="I845" s="221"/>
      <c r="J845" s="221"/>
      <c r="K845" s="221"/>
      <c r="L845" s="221"/>
      <c r="M845" s="221"/>
      <c r="N845" s="221"/>
    </row>
    <row r="846" spans="4:14" ht="14.25" customHeight="1" x14ac:dyDescent="0.2">
      <c r="D846" s="221"/>
      <c r="E846" s="221"/>
      <c r="F846" s="221"/>
      <c r="G846" s="221"/>
      <c r="H846" s="221"/>
      <c r="I846" s="221"/>
      <c r="J846" s="221"/>
      <c r="K846" s="221"/>
      <c r="L846" s="221"/>
      <c r="M846" s="221"/>
      <c r="N846" s="221"/>
    </row>
    <row r="847" spans="4:14" ht="14.25" customHeight="1" x14ac:dyDescent="0.2">
      <c r="D847" s="221"/>
      <c r="E847" s="221"/>
      <c r="F847" s="221"/>
      <c r="G847" s="221"/>
      <c r="H847" s="221"/>
      <c r="I847" s="221"/>
      <c r="J847" s="221"/>
      <c r="K847" s="221"/>
      <c r="L847" s="221"/>
      <c r="M847" s="221"/>
      <c r="N847" s="221"/>
    </row>
    <row r="848" spans="4:14" ht="14.25" customHeight="1" x14ac:dyDescent="0.2">
      <c r="D848" s="221"/>
      <c r="E848" s="221"/>
      <c r="F848" s="221"/>
      <c r="G848" s="221"/>
      <c r="H848" s="221"/>
      <c r="I848" s="221"/>
      <c r="J848" s="221"/>
      <c r="K848" s="221"/>
      <c r="L848" s="221"/>
      <c r="M848" s="221"/>
      <c r="N848" s="221"/>
    </row>
    <row r="849" spans="4:14" ht="14.25" customHeight="1" x14ac:dyDescent="0.2">
      <c r="D849" s="221"/>
      <c r="E849" s="221"/>
      <c r="F849" s="221"/>
      <c r="G849" s="221"/>
      <c r="H849" s="221"/>
      <c r="I849" s="221"/>
      <c r="J849" s="221"/>
      <c r="K849" s="221"/>
      <c r="L849" s="221"/>
      <c r="M849" s="221"/>
      <c r="N849" s="221"/>
    </row>
    <row r="850" spans="4:14" ht="14.25" customHeight="1" x14ac:dyDescent="0.2">
      <c r="D850" s="221"/>
      <c r="E850" s="221"/>
      <c r="F850" s="221"/>
      <c r="G850" s="221"/>
      <c r="H850" s="221"/>
      <c r="I850" s="221"/>
      <c r="J850" s="221"/>
      <c r="K850" s="221"/>
      <c r="L850" s="221"/>
      <c r="M850" s="221"/>
      <c r="N850" s="221"/>
    </row>
    <row r="851" spans="4:14" ht="14.25" customHeight="1" x14ac:dyDescent="0.2">
      <c r="D851" s="221"/>
      <c r="E851" s="221"/>
      <c r="F851" s="221"/>
      <c r="G851" s="221"/>
      <c r="H851" s="221"/>
      <c r="I851" s="221"/>
      <c r="J851" s="221"/>
      <c r="K851" s="221"/>
      <c r="L851" s="221"/>
      <c r="M851" s="221"/>
      <c r="N851" s="221"/>
    </row>
    <row r="852" spans="4:14" ht="14.25" customHeight="1" x14ac:dyDescent="0.2">
      <c r="D852" s="221"/>
      <c r="E852" s="221"/>
      <c r="F852" s="221"/>
      <c r="G852" s="221"/>
      <c r="H852" s="221"/>
      <c r="I852" s="221"/>
      <c r="J852" s="221"/>
      <c r="K852" s="221"/>
      <c r="L852" s="221"/>
      <c r="M852" s="221"/>
      <c r="N852" s="221"/>
    </row>
    <row r="853" spans="4:14" ht="14.25" customHeight="1" x14ac:dyDescent="0.2">
      <c r="D853" s="221"/>
      <c r="E853" s="221"/>
      <c r="F853" s="221"/>
      <c r="G853" s="221"/>
      <c r="H853" s="221"/>
      <c r="I853" s="221"/>
      <c r="J853" s="221"/>
      <c r="K853" s="221"/>
      <c r="L853" s="221"/>
      <c r="M853" s="221"/>
      <c r="N853" s="221"/>
    </row>
    <row r="854" spans="4:14" ht="14.25" customHeight="1" x14ac:dyDescent="0.2">
      <c r="D854" s="221"/>
      <c r="E854" s="221"/>
      <c r="F854" s="221"/>
      <c r="G854" s="221"/>
      <c r="H854" s="221"/>
      <c r="I854" s="221"/>
      <c r="J854" s="221"/>
      <c r="K854" s="221"/>
      <c r="L854" s="221"/>
      <c r="M854" s="221"/>
      <c r="N854" s="221"/>
    </row>
    <row r="855" spans="4:14" ht="14.25" customHeight="1" x14ac:dyDescent="0.2">
      <c r="D855" s="221"/>
      <c r="E855" s="221"/>
      <c r="F855" s="221"/>
      <c r="G855" s="221"/>
      <c r="H855" s="221"/>
      <c r="I855" s="221"/>
      <c r="J855" s="221"/>
      <c r="K855" s="221"/>
      <c r="L855" s="221"/>
      <c r="M855" s="221"/>
      <c r="N855" s="221"/>
    </row>
    <row r="856" spans="4:14" ht="14.25" customHeight="1" x14ac:dyDescent="0.2">
      <c r="D856" s="221"/>
      <c r="E856" s="221"/>
      <c r="F856" s="221"/>
      <c r="G856" s="221"/>
      <c r="H856" s="221"/>
      <c r="I856" s="221"/>
      <c r="J856" s="221"/>
      <c r="K856" s="221"/>
      <c r="L856" s="221"/>
      <c r="M856" s="221"/>
      <c r="N856" s="221"/>
    </row>
    <row r="857" spans="4:14" ht="14.25" customHeight="1" x14ac:dyDescent="0.2">
      <c r="D857" s="221"/>
      <c r="E857" s="221"/>
      <c r="F857" s="221"/>
      <c r="G857" s="221"/>
      <c r="H857" s="221"/>
      <c r="I857" s="221"/>
      <c r="J857" s="221"/>
      <c r="K857" s="221"/>
      <c r="L857" s="221"/>
      <c r="M857" s="221"/>
      <c r="N857" s="221"/>
    </row>
    <row r="858" spans="4:14" ht="14.25" customHeight="1" x14ac:dyDescent="0.2">
      <c r="D858" s="221"/>
      <c r="E858" s="221"/>
      <c r="F858" s="221"/>
      <c r="G858" s="221"/>
      <c r="H858" s="221"/>
      <c r="I858" s="221"/>
      <c r="J858" s="221"/>
      <c r="K858" s="221"/>
      <c r="L858" s="221"/>
      <c r="M858" s="221"/>
      <c r="N858" s="221"/>
    </row>
    <row r="859" spans="4:14" ht="14.25" customHeight="1" x14ac:dyDescent="0.2">
      <c r="D859" s="221"/>
      <c r="E859" s="221"/>
      <c r="F859" s="221"/>
      <c r="G859" s="221"/>
      <c r="H859" s="221"/>
      <c r="I859" s="221"/>
      <c r="J859" s="221"/>
      <c r="K859" s="221"/>
      <c r="L859" s="221"/>
      <c r="M859" s="221"/>
      <c r="N859" s="221"/>
    </row>
    <row r="860" spans="4:14" ht="14.25" customHeight="1" x14ac:dyDescent="0.2">
      <c r="D860" s="221"/>
      <c r="E860" s="221"/>
      <c r="F860" s="221"/>
      <c r="G860" s="221"/>
      <c r="H860" s="221"/>
      <c r="I860" s="221"/>
      <c r="J860" s="221"/>
      <c r="K860" s="221"/>
      <c r="L860" s="221"/>
      <c r="M860" s="221"/>
      <c r="N860" s="221"/>
    </row>
    <row r="861" spans="4:14" ht="14.25" customHeight="1" x14ac:dyDescent="0.2">
      <c r="D861" s="221"/>
      <c r="E861" s="221"/>
      <c r="F861" s="221"/>
      <c r="G861" s="221"/>
      <c r="H861" s="221"/>
      <c r="I861" s="221"/>
      <c r="J861" s="221"/>
      <c r="K861" s="221"/>
      <c r="L861" s="221"/>
      <c r="M861" s="221"/>
      <c r="N861" s="221"/>
    </row>
    <row r="862" spans="4:14" ht="14.25" customHeight="1" x14ac:dyDescent="0.2">
      <c r="D862" s="221"/>
      <c r="E862" s="221"/>
      <c r="F862" s="221"/>
      <c r="G862" s="221"/>
      <c r="H862" s="221"/>
      <c r="I862" s="221"/>
      <c r="J862" s="221"/>
      <c r="K862" s="221"/>
      <c r="L862" s="221"/>
      <c r="M862" s="221"/>
      <c r="N862" s="221"/>
    </row>
    <row r="863" spans="4:14" ht="14.25" customHeight="1" x14ac:dyDescent="0.2">
      <c r="D863" s="221"/>
      <c r="E863" s="221"/>
      <c r="F863" s="221"/>
      <c r="G863" s="221"/>
      <c r="H863" s="221"/>
      <c r="I863" s="221"/>
      <c r="J863" s="221"/>
      <c r="K863" s="221"/>
      <c r="L863" s="221"/>
      <c r="M863" s="221"/>
      <c r="N863" s="221"/>
    </row>
    <row r="864" spans="4:14" ht="14.25" customHeight="1" x14ac:dyDescent="0.2">
      <c r="D864" s="221"/>
      <c r="E864" s="221"/>
      <c r="F864" s="221"/>
      <c r="G864" s="221"/>
      <c r="H864" s="221"/>
      <c r="I864" s="221"/>
      <c r="J864" s="221"/>
      <c r="K864" s="221"/>
      <c r="L864" s="221"/>
      <c r="M864" s="221"/>
      <c r="N864" s="221"/>
    </row>
    <row r="865" spans="4:14" ht="14.25" customHeight="1" x14ac:dyDescent="0.2">
      <c r="D865" s="221"/>
      <c r="E865" s="221"/>
      <c r="F865" s="221"/>
      <c r="G865" s="221"/>
      <c r="H865" s="221"/>
      <c r="I865" s="221"/>
      <c r="J865" s="221"/>
      <c r="K865" s="221"/>
      <c r="L865" s="221"/>
      <c r="M865" s="221"/>
      <c r="N865" s="221"/>
    </row>
    <row r="866" spans="4:14" ht="14.25" customHeight="1" x14ac:dyDescent="0.2">
      <c r="D866" s="221"/>
      <c r="E866" s="221"/>
      <c r="F866" s="221"/>
      <c r="G866" s="221"/>
      <c r="H866" s="221"/>
      <c r="I866" s="221"/>
      <c r="J866" s="221"/>
      <c r="K866" s="221"/>
      <c r="L866" s="221"/>
      <c r="M866" s="221"/>
      <c r="N866" s="221"/>
    </row>
    <row r="867" spans="4:14" ht="14.25" customHeight="1" x14ac:dyDescent="0.2">
      <c r="D867" s="221"/>
      <c r="E867" s="221"/>
      <c r="F867" s="221"/>
      <c r="G867" s="221"/>
      <c r="H867" s="221"/>
      <c r="I867" s="221"/>
      <c r="J867" s="221"/>
      <c r="K867" s="221"/>
      <c r="L867" s="221"/>
      <c r="M867" s="221"/>
      <c r="N867" s="221"/>
    </row>
    <row r="868" spans="4:14" ht="14.25" customHeight="1" x14ac:dyDescent="0.2">
      <c r="D868" s="221"/>
      <c r="E868" s="221"/>
      <c r="F868" s="221"/>
      <c r="G868" s="221"/>
      <c r="H868" s="221"/>
      <c r="I868" s="221"/>
      <c r="J868" s="221"/>
      <c r="K868" s="221"/>
      <c r="L868" s="221"/>
      <c r="M868" s="221"/>
      <c r="N868" s="221"/>
    </row>
    <row r="869" spans="4:14" ht="14.25" customHeight="1" x14ac:dyDescent="0.2">
      <c r="D869" s="221"/>
      <c r="E869" s="221"/>
      <c r="F869" s="221"/>
      <c r="G869" s="221"/>
      <c r="H869" s="221"/>
      <c r="I869" s="221"/>
      <c r="J869" s="221"/>
      <c r="K869" s="221"/>
      <c r="L869" s="221"/>
      <c r="M869" s="221"/>
      <c r="N869" s="221"/>
    </row>
    <row r="870" spans="4:14" ht="14.25" customHeight="1" x14ac:dyDescent="0.2">
      <c r="D870" s="221"/>
      <c r="E870" s="221"/>
      <c r="F870" s="221"/>
      <c r="G870" s="221"/>
      <c r="H870" s="221"/>
      <c r="I870" s="221"/>
      <c r="J870" s="221"/>
      <c r="K870" s="221"/>
      <c r="L870" s="221"/>
      <c r="M870" s="221"/>
      <c r="N870" s="221"/>
    </row>
    <row r="871" spans="4:14" ht="14.25" customHeight="1" x14ac:dyDescent="0.2">
      <c r="D871" s="221"/>
      <c r="E871" s="221"/>
      <c r="F871" s="221"/>
      <c r="G871" s="221"/>
      <c r="H871" s="221"/>
      <c r="I871" s="221"/>
      <c r="J871" s="221"/>
      <c r="K871" s="221"/>
      <c r="L871" s="221"/>
      <c r="M871" s="221"/>
      <c r="N871" s="221"/>
    </row>
    <row r="872" spans="4:14" ht="14.25" customHeight="1" x14ac:dyDescent="0.2">
      <c r="D872" s="221"/>
      <c r="E872" s="221"/>
      <c r="F872" s="221"/>
      <c r="G872" s="221"/>
      <c r="H872" s="221"/>
      <c r="I872" s="221"/>
      <c r="J872" s="221"/>
      <c r="K872" s="221"/>
      <c r="L872" s="221"/>
      <c r="M872" s="221"/>
      <c r="N872" s="221"/>
    </row>
    <row r="873" spans="4:14" ht="14.25" customHeight="1" x14ac:dyDescent="0.2">
      <c r="D873" s="221"/>
      <c r="E873" s="221"/>
      <c r="F873" s="221"/>
      <c r="G873" s="221"/>
      <c r="H873" s="221"/>
      <c r="I873" s="221"/>
      <c r="J873" s="221"/>
      <c r="K873" s="221"/>
      <c r="L873" s="221"/>
      <c r="M873" s="221"/>
      <c r="N873" s="221"/>
    </row>
    <row r="874" spans="4:14" ht="14.25" customHeight="1" x14ac:dyDescent="0.2">
      <c r="D874" s="221"/>
      <c r="E874" s="221"/>
      <c r="F874" s="221"/>
      <c r="G874" s="221"/>
      <c r="H874" s="221"/>
      <c r="I874" s="221"/>
      <c r="J874" s="221"/>
      <c r="K874" s="221"/>
      <c r="L874" s="221"/>
      <c r="M874" s="221"/>
      <c r="N874" s="221"/>
    </row>
    <row r="875" spans="4:14" ht="14.25" customHeight="1" x14ac:dyDescent="0.2">
      <c r="D875" s="221"/>
      <c r="E875" s="221"/>
      <c r="F875" s="221"/>
      <c r="G875" s="221"/>
      <c r="H875" s="221"/>
      <c r="I875" s="221"/>
      <c r="J875" s="221"/>
      <c r="K875" s="221"/>
      <c r="L875" s="221"/>
      <c r="M875" s="221"/>
      <c r="N875" s="221"/>
    </row>
    <row r="876" spans="4:14" ht="14.25" customHeight="1" x14ac:dyDescent="0.2">
      <c r="D876" s="221"/>
      <c r="E876" s="221"/>
      <c r="F876" s="221"/>
      <c r="G876" s="221"/>
      <c r="H876" s="221"/>
      <c r="I876" s="221"/>
      <c r="J876" s="221"/>
      <c r="K876" s="221"/>
      <c r="L876" s="221"/>
      <c r="M876" s="221"/>
      <c r="N876" s="221"/>
    </row>
    <row r="877" spans="4:14" ht="14.25" customHeight="1" x14ac:dyDescent="0.2">
      <c r="D877" s="221"/>
      <c r="E877" s="221"/>
      <c r="F877" s="221"/>
      <c r="G877" s="221"/>
      <c r="H877" s="221"/>
      <c r="I877" s="221"/>
      <c r="J877" s="221"/>
      <c r="K877" s="221"/>
      <c r="L877" s="221"/>
      <c r="M877" s="221"/>
      <c r="N877" s="221"/>
    </row>
    <row r="878" spans="4:14" ht="14.25" customHeight="1" x14ac:dyDescent="0.2">
      <c r="D878" s="221"/>
      <c r="E878" s="221"/>
      <c r="F878" s="221"/>
      <c r="G878" s="221"/>
      <c r="H878" s="221"/>
      <c r="I878" s="221"/>
      <c r="J878" s="221"/>
      <c r="K878" s="221"/>
      <c r="L878" s="221"/>
      <c r="M878" s="221"/>
      <c r="N878" s="221"/>
    </row>
    <row r="879" spans="4:14" ht="14.25" customHeight="1" x14ac:dyDescent="0.2">
      <c r="D879" s="221"/>
      <c r="E879" s="221"/>
      <c r="F879" s="221"/>
      <c r="G879" s="221"/>
      <c r="H879" s="221"/>
      <c r="I879" s="221"/>
      <c r="J879" s="221"/>
      <c r="K879" s="221"/>
      <c r="L879" s="221"/>
      <c r="M879" s="221"/>
      <c r="N879" s="221"/>
    </row>
    <row r="880" spans="4:14" ht="14.25" customHeight="1" x14ac:dyDescent="0.2">
      <c r="D880" s="221"/>
      <c r="E880" s="221"/>
      <c r="F880" s="221"/>
      <c r="G880" s="221"/>
      <c r="H880" s="221"/>
      <c r="I880" s="221"/>
      <c r="J880" s="221"/>
      <c r="K880" s="221"/>
      <c r="L880" s="221"/>
      <c r="M880" s="221"/>
      <c r="N880" s="221"/>
    </row>
    <row r="881" spans="4:14" ht="14.25" customHeight="1" x14ac:dyDescent="0.2">
      <c r="D881" s="221"/>
      <c r="E881" s="221"/>
      <c r="F881" s="221"/>
      <c r="G881" s="221"/>
      <c r="H881" s="221"/>
      <c r="I881" s="221"/>
      <c r="J881" s="221"/>
      <c r="K881" s="221"/>
      <c r="L881" s="221"/>
      <c r="M881" s="221"/>
      <c r="N881" s="221"/>
    </row>
    <row r="882" spans="4:14" ht="14.25" customHeight="1" x14ac:dyDescent="0.2">
      <c r="D882" s="221"/>
      <c r="E882" s="221"/>
      <c r="F882" s="221"/>
      <c r="G882" s="221"/>
      <c r="H882" s="221"/>
      <c r="I882" s="221"/>
      <c r="J882" s="221"/>
      <c r="K882" s="221"/>
      <c r="L882" s="221"/>
      <c r="M882" s="221"/>
      <c r="N882" s="221"/>
    </row>
    <row r="883" spans="4:14" ht="14.25" customHeight="1" x14ac:dyDescent="0.2">
      <c r="D883" s="221"/>
      <c r="E883" s="221"/>
      <c r="F883" s="221"/>
      <c r="G883" s="221"/>
      <c r="H883" s="221"/>
      <c r="I883" s="221"/>
      <c r="J883" s="221"/>
      <c r="K883" s="221"/>
      <c r="L883" s="221"/>
      <c r="M883" s="221"/>
      <c r="N883" s="221"/>
    </row>
    <row r="884" spans="4:14" ht="14.25" customHeight="1" x14ac:dyDescent="0.2">
      <c r="D884" s="221"/>
      <c r="E884" s="221"/>
      <c r="F884" s="221"/>
      <c r="G884" s="221"/>
      <c r="H884" s="221"/>
      <c r="I884" s="221"/>
      <c r="J884" s="221"/>
      <c r="K884" s="221"/>
      <c r="L884" s="221"/>
      <c r="M884" s="221"/>
      <c r="N884" s="221"/>
    </row>
    <row r="885" spans="4:14" ht="14.25" customHeight="1" x14ac:dyDescent="0.2">
      <c r="D885" s="221"/>
      <c r="E885" s="221"/>
      <c r="F885" s="221"/>
      <c r="G885" s="221"/>
      <c r="H885" s="221"/>
      <c r="I885" s="221"/>
      <c r="J885" s="221"/>
      <c r="K885" s="221"/>
      <c r="L885" s="221"/>
      <c r="M885" s="221"/>
      <c r="N885" s="221"/>
    </row>
    <row r="886" spans="4:14" ht="14.25" customHeight="1" x14ac:dyDescent="0.2">
      <c r="D886" s="221"/>
      <c r="E886" s="221"/>
      <c r="F886" s="221"/>
      <c r="G886" s="221"/>
      <c r="H886" s="221"/>
      <c r="I886" s="221"/>
      <c r="J886" s="221"/>
      <c r="K886" s="221"/>
      <c r="L886" s="221"/>
      <c r="M886" s="221"/>
      <c r="N886" s="221"/>
    </row>
    <row r="887" spans="4:14" ht="14.25" customHeight="1" x14ac:dyDescent="0.2">
      <c r="D887" s="221"/>
      <c r="E887" s="221"/>
      <c r="F887" s="221"/>
      <c r="G887" s="221"/>
      <c r="H887" s="221"/>
      <c r="I887" s="221"/>
      <c r="J887" s="221"/>
      <c r="K887" s="221"/>
      <c r="L887" s="221"/>
      <c r="M887" s="221"/>
      <c r="N887" s="221"/>
    </row>
    <row r="888" spans="4:14" ht="14.25" customHeight="1" x14ac:dyDescent="0.2">
      <c r="D888" s="221"/>
      <c r="E888" s="221"/>
      <c r="F888" s="221"/>
      <c r="G888" s="221"/>
      <c r="H888" s="221"/>
      <c r="I888" s="221"/>
      <c r="J888" s="221"/>
      <c r="K888" s="221"/>
      <c r="L888" s="221"/>
      <c r="M888" s="221"/>
      <c r="N888" s="221"/>
    </row>
    <row r="889" spans="4:14" ht="14.25" customHeight="1" x14ac:dyDescent="0.2">
      <c r="D889" s="221"/>
      <c r="E889" s="221"/>
      <c r="F889" s="221"/>
      <c r="G889" s="221"/>
      <c r="H889" s="221"/>
      <c r="I889" s="221"/>
      <c r="J889" s="221"/>
      <c r="K889" s="221"/>
      <c r="L889" s="221"/>
      <c r="M889" s="221"/>
      <c r="N889" s="221"/>
    </row>
    <row r="890" spans="4:14" ht="14.25" customHeight="1" x14ac:dyDescent="0.2">
      <c r="D890" s="221"/>
      <c r="E890" s="221"/>
      <c r="F890" s="221"/>
      <c r="G890" s="221"/>
      <c r="H890" s="221"/>
      <c r="I890" s="221"/>
      <c r="J890" s="221"/>
      <c r="K890" s="221"/>
      <c r="L890" s="221"/>
      <c r="M890" s="221"/>
      <c r="N890" s="221"/>
    </row>
    <row r="891" spans="4:14" ht="14.25" customHeight="1" x14ac:dyDescent="0.2">
      <c r="D891" s="221"/>
      <c r="E891" s="221"/>
      <c r="F891" s="221"/>
      <c r="G891" s="221"/>
      <c r="H891" s="221"/>
      <c r="I891" s="221"/>
      <c r="J891" s="221"/>
      <c r="K891" s="221"/>
      <c r="L891" s="221"/>
      <c r="M891" s="221"/>
      <c r="N891" s="221"/>
    </row>
    <row r="892" spans="4:14" ht="14.25" customHeight="1" x14ac:dyDescent="0.2">
      <c r="D892" s="221"/>
      <c r="E892" s="221"/>
      <c r="F892" s="221"/>
      <c r="G892" s="221"/>
      <c r="H892" s="221"/>
      <c r="I892" s="221"/>
      <c r="J892" s="221"/>
      <c r="K892" s="221"/>
      <c r="L892" s="221"/>
      <c r="M892" s="221"/>
      <c r="N892" s="221"/>
    </row>
    <row r="893" spans="4:14" ht="14.25" customHeight="1" x14ac:dyDescent="0.2">
      <c r="D893" s="221"/>
      <c r="E893" s="221"/>
      <c r="F893" s="221"/>
      <c r="G893" s="221"/>
      <c r="H893" s="221"/>
      <c r="I893" s="221"/>
      <c r="J893" s="221"/>
      <c r="K893" s="221"/>
      <c r="L893" s="221"/>
      <c r="M893" s="221"/>
      <c r="N893" s="221"/>
    </row>
    <row r="894" spans="4:14" ht="14.25" customHeight="1" x14ac:dyDescent="0.2">
      <c r="D894" s="221"/>
      <c r="E894" s="221"/>
      <c r="F894" s="221"/>
      <c r="G894" s="221"/>
      <c r="H894" s="221"/>
      <c r="I894" s="221"/>
      <c r="J894" s="221"/>
      <c r="K894" s="221"/>
      <c r="L894" s="221"/>
      <c r="M894" s="221"/>
      <c r="N894" s="221"/>
    </row>
    <row r="895" spans="4:14" ht="14.25" customHeight="1" x14ac:dyDescent="0.2">
      <c r="D895" s="221"/>
      <c r="E895" s="221"/>
      <c r="F895" s="221"/>
      <c r="G895" s="221"/>
      <c r="H895" s="221"/>
      <c r="I895" s="221"/>
      <c r="J895" s="221"/>
      <c r="K895" s="221"/>
      <c r="L895" s="221"/>
      <c r="M895" s="221"/>
      <c r="N895" s="221"/>
    </row>
    <row r="896" spans="4:14" ht="14.25" customHeight="1" x14ac:dyDescent="0.2">
      <c r="D896" s="221"/>
      <c r="E896" s="221"/>
      <c r="F896" s="221"/>
      <c r="G896" s="221"/>
      <c r="H896" s="221"/>
      <c r="I896" s="221"/>
      <c r="J896" s="221"/>
      <c r="K896" s="221"/>
      <c r="L896" s="221"/>
      <c r="M896" s="221"/>
      <c r="N896" s="221"/>
    </row>
    <row r="897" spans="4:14" ht="14.25" customHeight="1" x14ac:dyDescent="0.2">
      <c r="D897" s="221"/>
      <c r="E897" s="221"/>
      <c r="F897" s="221"/>
      <c r="G897" s="221"/>
      <c r="H897" s="221"/>
      <c r="I897" s="221"/>
      <c r="J897" s="221"/>
      <c r="K897" s="221"/>
      <c r="L897" s="221"/>
      <c r="M897" s="221"/>
      <c r="N897" s="221"/>
    </row>
    <row r="898" spans="4:14" ht="14.25" customHeight="1" x14ac:dyDescent="0.2">
      <c r="D898" s="221"/>
      <c r="E898" s="221"/>
      <c r="F898" s="221"/>
      <c r="G898" s="221"/>
      <c r="H898" s="221"/>
      <c r="I898" s="221"/>
      <c r="J898" s="221"/>
      <c r="K898" s="221"/>
      <c r="L898" s="221"/>
      <c r="M898" s="221"/>
      <c r="N898" s="221"/>
    </row>
    <row r="899" spans="4:14" ht="14.25" customHeight="1" x14ac:dyDescent="0.2">
      <c r="D899" s="221"/>
      <c r="E899" s="221"/>
      <c r="F899" s="221"/>
      <c r="G899" s="221"/>
      <c r="H899" s="221"/>
      <c r="I899" s="221"/>
      <c r="J899" s="221"/>
      <c r="K899" s="221"/>
      <c r="L899" s="221"/>
      <c r="M899" s="221"/>
      <c r="N899" s="221"/>
    </row>
    <row r="900" spans="4:14" ht="14.25" customHeight="1" x14ac:dyDescent="0.2">
      <c r="D900" s="221"/>
      <c r="E900" s="221"/>
      <c r="F900" s="221"/>
      <c r="G900" s="221"/>
      <c r="H900" s="221"/>
      <c r="I900" s="221"/>
      <c r="J900" s="221"/>
      <c r="K900" s="221"/>
      <c r="L900" s="221"/>
      <c r="M900" s="221"/>
      <c r="N900" s="221"/>
    </row>
    <row r="901" spans="4:14" ht="14.25" customHeight="1" x14ac:dyDescent="0.2">
      <c r="D901" s="221"/>
      <c r="E901" s="221"/>
      <c r="F901" s="221"/>
      <c r="G901" s="221"/>
      <c r="H901" s="221"/>
      <c r="I901" s="221"/>
      <c r="J901" s="221"/>
      <c r="K901" s="221"/>
      <c r="L901" s="221"/>
      <c r="M901" s="221"/>
      <c r="N901" s="221"/>
    </row>
    <row r="902" spans="4:14" ht="14.25" customHeight="1" x14ac:dyDescent="0.2">
      <c r="D902" s="221"/>
      <c r="E902" s="221"/>
      <c r="F902" s="221"/>
      <c r="G902" s="221"/>
      <c r="H902" s="221"/>
      <c r="I902" s="221"/>
      <c r="J902" s="221"/>
      <c r="K902" s="221"/>
      <c r="L902" s="221"/>
      <c r="M902" s="221"/>
      <c r="N902" s="221"/>
    </row>
    <row r="903" spans="4:14" ht="14.25" customHeight="1" x14ac:dyDescent="0.2">
      <c r="D903" s="221"/>
      <c r="E903" s="221"/>
      <c r="F903" s="221"/>
      <c r="G903" s="221"/>
      <c r="H903" s="221"/>
      <c r="I903" s="221"/>
      <c r="J903" s="221"/>
      <c r="K903" s="221"/>
      <c r="L903" s="221"/>
      <c r="M903" s="221"/>
      <c r="N903" s="221"/>
    </row>
    <row r="904" spans="4:14" ht="14.25" customHeight="1" x14ac:dyDescent="0.2">
      <c r="D904" s="221"/>
      <c r="E904" s="221"/>
      <c r="F904" s="221"/>
      <c r="G904" s="221"/>
      <c r="H904" s="221"/>
      <c r="I904" s="221"/>
      <c r="J904" s="221"/>
      <c r="K904" s="221"/>
      <c r="L904" s="221"/>
      <c r="M904" s="221"/>
      <c r="N904" s="221"/>
    </row>
    <row r="905" spans="4:14" ht="14.25" customHeight="1" x14ac:dyDescent="0.2">
      <c r="D905" s="221"/>
      <c r="E905" s="221"/>
      <c r="F905" s="221"/>
      <c r="G905" s="221"/>
      <c r="H905" s="221"/>
      <c r="I905" s="221"/>
      <c r="J905" s="221"/>
      <c r="K905" s="221"/>
      <c r="L905" s="221"/>
      <c r="M905" s="221"/>
      <c r="N905" s="221"/>
    </row>
    <row r="906" spans="4:14" ht="14.25" customHeight="1" x14ac:dyDescent="0.2">
      <c r="D906" s="221"/>
      <c r="E906" s="221"/>
      <c r="F906" s="221"/>
      <c r="G906" s="221"/>
      <c r="H906" s="221"/>
      <c r="I906" s="221"/>
      <c r="J906" s="221"/>
      <c r="K906" s="221"/>
      <c r="L906" s="221"/>
      <c r="M906" s="221"/>
      <c r="N906" s="221"/>
    </row>
  </sheetData>
  <mergeCells count="206">
    <mergeCell ref="A135:A146"/>
    <mergeCell ref="B135:B137"/>
    <mergeCell ref="Q135:Q137"/>
    <mergeCell ref="R135:R146"/>
    <mergeCell ref="B138:B140"/>
    <mergeCell ref="Q138:Q140"/>
    <mergeCell ref="B141:B143"/>
    <mergeCell ref="Q141:Q143"/>
    <mergeCell ref="B144:B146"/>
    <mergeCell ref="Q144:Q146"/>
    <mergeCell ref="R130:R134"/>
    <mergeCell ref="G131:I131"/>
    <mergeCell ref="J131:L131"/>
    <mergeCell ref="G132:I132"/>
    <mergeCell ref="J132:L132"/>
    <mergeCell ref="M132:O132"/>
    <mergeCell ref="A129:D129"/>
    <mergeCell ref="O129:R129"/>
    <mergeCell ref="A130:A134"/>
    <mergeCell ref="B130:B134"/>
    <mergeCell ref="C130:C134"/>
    <mergeCell ref="D130:F132"/>
    <mergeCell ref="G130:L130"/>
    <mergeCell ref="M130:O131"/>
    <mergeCell ref="P130:P134"/>
    <mergeCell ref="Q130:Q134"/>
    <mergeCell ref="A122:A124"/>
    <mergeCell ref="B122:B124"/>
    <mergeCell ref="Q122:Q124"/>
    <mergeCell ref="R122:R124"/>
    <mergeCell ref="A127:R127"/>
    <mergeCell ref="A128:R128"/>
    <mergeCell ref="A116:A118"/>
    <mergeCell ref="B116:B118"/>
    <mergeCell ref="Q116:Q118"/>
    <mergeCell ref="R116:R118"/>
    <mergeCell ref="A119:A121"/>
    <mergeCell ref="B119:B121"/>
    <mergeCell ref="Q119:Q121"/>
    <mergeCell ref="R119:R121"/>
    <mergeCell ref="A110:A112"/>
    <mergeCell ref="B110:B112"/>
    <mergeCell ref="Q110:Q112"/>
    <mergeCell ref="R110:R112"/>
    <mergeCell ref="A113:A115"/>
    <mergeCell ref="B113:B115"/>
    <mergeCell ref="Q113:Q115"/>
    <mergeCell ref="R113:R115"/>
    <mergeCell ref="R105:R109"/>
    <mergeCell ref="G106:I106"/>
    <mergeCell ref="J106:L106"/>
    <mergeCell ref="G107:I107"/>
    <mergeCell ref="J107:L107"/>
    <mergeCell ref="M107:O107"/>
    <mergeCell ref="A104:D104"/>
    <mergeCell ref="O104:R104"/>
    <mergeCell ref="A105:A109"/>
    <mergeCell ref="B105:B109"/>
    <mergeCell ref="C105:C109"/>
    <mergeCell ref="D105:F107"/>
    <mergeCell ref="G105:L105"/>
    <mergeCell ref="M105:O106"/>
    <mergeCell ref="P105:P109"/>
    <mergeCell ref="Q105:Q109"/>
    <mergeCell ref="A97:A99"/>
    <mergeCell ref="B97:B99"/>
    <mergeCell ref="Q97:Q99"/>
    <mergeCell ref="R97:R99"/>
    <mergeCell ref="A102:R102"/>
    <mergeCell ref="A103:R103"/>
    <mergeCell ref="A91:A93"/>
    <mergeCell ref="B91:B93"/>
    <mergeCell ref="Q91:Q93"/>
    <mergeCell ref="R91:R93"/>
    <mergeCell ref="A94:A96"/>
    <mergeCell ref="B94:B96"/>
    <mergeCell ref="Q94:Q96"/>
    <mergeCell ref="R94:R96"/>
    <mergeCell ref="A85:A87"/>
    <mergeCell ref="B85:B87"/>
    <mergeCell ref="Q85:Q87"/>
    <mergeCell ref="R85:R87"/>
    <mergeCell ref="A88:A90"/>
    <mergeCell ref="B88:B90"/>
    <mergeCell ref="Q88:Q90"/>
    <mergeCell ref="R88:R90"/>
    <mergeCell ref="P80:P84"/>
    <mergeCell ref="Q80:Q84"/>
    <mergeCell ref="R80:R84"/>
    <mergeCell ref="G81:I81"/>
    <mergeCell ref="J81:L81"/>
    <mergeCell ref="G82:I82"/>
    <mergeCell ref="J82:L82"/>
    <mergeCell ref="M82:O82"/>
    <mergeCell ref="A77:R77"/>
    <mergeCell ref="A78:R78"/>
    <mergeCell ref="A79:D79"/>
    <mergeCell ref="O79:R79"/>
    <mergeCell ref="A80:A84"/>
    <mergeCell ref="B80:B84"/>
    <mergeCell ref="C80:C84"/>
    <mergeCell ref="D80:F82"/>
    <mergeCell ref="G80:L80"/>
    <mergeCell ref="M80:O81"/>
    <mergeCell ref="A66:A74"/>
    <mergeCell ref="B66:B68"/>
    <mergeCell ref="Q66:Q68"/>
    <mergeCell ref="R66:R74"/>
    <mergeCell ref="B69:B71"/>
    <mergeCell ref="Q69:Q71"/>
    <mergeCell ref="B72:B74"/>
    <mergeCell ref="Q72:Q74"/>
    <mergeCell ref="A57:A65"/>
    <mergeCell ref="B57:B59"/>
    <mergeCell ref="Q57:Q59"/>
    <mergeCell ref="R57:R65"/>
    <mergeCell ref="B60:B62"/>
    <mergeCell ref="Q60:Q62"/>
    <mergeCell ref="B63:B65"/>
    <mergeCell ref="Q63:Q65"/>
    <mergeCell ref="P52:P56"/>
    <mergeCell ref="Q52:Q56"/>
    <mergeCell ref="R52:R56"/>
    <mergeCell ref="G53:I53"/>
    <mergeCell ref="J53:L53"/>
    <mergeCell ref="G54:I54"/>
    <mergeCell ref="J54:L54"/>
    <mergeCell ref="M54:O54"/>
    <mergeCell ref="A49:R49"/>
    <mergeCell ref="A50:R50"/>
    <mergeCell ref="A51:D51"/>
    <mergeCell ref="O51:R51"/>
    <mergeCell ref="A52:A56"/>
    <mergeCell ref="B52:B56"/>
    <mergeCell ref="C52:C56"/>
    <mergeCell ref="D52:F54"/>
    <mergeCell ref="G52:L52"/>
    <mergeCell ref="M52:O53"/>
    <mergeCell ref="A42:A44"/>
    <mergeCell ref="B42:B44"/>
    <mergeCell ref="Q42:Q44"/>
    <mergeCell ref="R42:R44"/>
    <mergeCell ref="A45:A47"/>
    <mergeCell ref="B45:B47"/>
    <mergeCell ref="Q45:Q47"/>
    <mergeCell ref="R45:R47"/>
    <mergeCell ref="A36:A38"/>
    <mergeCell ref="B36:B38"/>
    <mergeCell ref="Q36:Q38"/>
    <mergeCell ref="R36:R38"/>
    <mergeCell ref="A39:A41"/>
    <mergeCell ref="B39:B41"/>
    <mergeCell ref="Q39:Q41"/>
    <mergeCell ref="R39:R41"/>
    <mergeCell ref="P31:P35"/>
    <mergeCell ref="Q31:Q35"/>
    <mergeCell ref="R31:R35"/>
    <mergeCell ref="G32:I32"/>
    <mergeCell ref="J32:L32"/>
    <mergeCell ref="G33:I33"/>
    <mergeCell ref="J33:L33"/>
    <mergeCell ref="M33:O33"/>
    <mergeCell ref="A28:R28"/>
    <mergeCell ref="A29:R29"/>
    <mergeCell ref="A30:D30"/>
    <mergeCell ref="O30:R30"/>
    <mergeCell ref="A31:A35"/>
    <mergeCell ref="B31:B35"/>
    <mergeCell ref="C31:C35"/>
    <mergeCell ref="D31:F33"/>
    <mergeCell ref="G31:L31"/>
    <mergeCell ref="M31:O32"/>
    <mergeCell ref="A18:A26"/>
    <mergeCell ref="B18:B20"/>
    <mergeCell ref="Q18:Q20"/>
    <mergeCell ref="R18:R26"/>
    <mergeCell ref="B21:B23"/>
    <mergeCell ref="Q21:Q23"/>
    <mergeCell ref="B24:B26"/>
    <mergeCell ref="Q24:Q26"/>
    <mergeCell ref="A9:A17"/>
    <mergeCell ref="B9:B11"/>
    <mergeCell ref="Q9:Q11"/>
    <mergeCell ref="R9:R17"/>
    <mergeCell ref="B12:B14"/>
    <mergeCell ref="Q12:Q14"/>
    <mergeCell ref="B15:B17"/>
    <mergeCell ref="Q15:Q17"/>
    <mergeCell ref="P4:P8"/>
    <mergeCell ref="Q4:Q8"/>
    <mergeCell ref="R4:R8"/>
    <mergeCell ref="G5:I5"/>
    <mergeCell ref="J5:L5"/>
    <mergeCell ref="G6:I6"/>
    <mergeCell ref="J6:L6"/>
    <mergeCell ref="M6:O6"/>
    <mergeCell ref="A1:R1"/>
    <mergeCell ref="A2:R2"/>
    <mergeCell ref="A3:D3"/>
    <mergeCell ref="O3:R3"/>
    <mergeCell ref="A4:A8"/>
    <mergeCell ref="B4:B8"/>
    <mergeCell ref="C4:C8"/>
    <mergeCell ref="D4:F6"/>
    <mergeCell ref="G4:L4"/>
    <mergeCell ref="M4:O5"/>
  </mergeCells>
  <printOptions horizontalCentered="1"/>
  <pageMargins left="0.31496062992126" right="0.31496062992126" top="0.74803149606299202" bottom="0.74803149606299202" header="0.5" footer="0.5"/>
  <pageSetup paperSize="9" firstPageNumber="24" orientation="landscape" useFirstPageNumber="1" verticalDpi="30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145"/>
  <sheetViews>
    <sheetView rightToLeft="1" zoomScaleNormal="100" workbookViewId="0">
      <selection activeCell="P3" sqref="P3:S3"/>
    </sheetView>
  </sheetViews>
  <sheetFormatPr defaultRowHeight="12" x14ac:dyDescent="0.2"/>
  <cols>
    <col min="1" max="2" width="3" style="120" customWidth="1"/>
    <col min="3" max="3" width="6.875" style="119" customWidth="1"/>
    <col min="4" max="6" width="8.5" style="307" customWidth="1"/>
    <col min="7" max="12" width="7.875" style="307" customWidth="1"/>
    <col min="13" max="15" width="6" style="307" customWidth="1"/>
    <col min="16" max="16" width="8.125" style="307" customWidth="1"/>
    <col min="17" max="17" width="8.125" style="119" customWidth="1"/>
    <col min="18" max="18" width="2.125" style="358" customWidth="1"/>
    <col min="19" max="19" width="2.125" style="359" customWidth="1"/>
    <col min="20" max="20" width="6.75" style="140" customWidth="1"/>
    <col min="21" max="142" width="9" style="14"/>
    <col min="143" max="143" width="7.75" style="14" customWidth="1"/>
    <col min="144" max="144" width="9" style="14"/>
    <col min="145" max="145" width="9.875" style="14" customWidth="1"/>
    <col min="146" max="146" width="9" style="14"/>
    <col min="147" max="147" width="10.75" style="14" customWidth="1"/>
    <col min="148" max="148" width="10" style="14" customWidth="1"/>
    <col min="149" max="149" width="9" style="14"/>
    <col min="150" max="150" width="11.125" style="14" customWidth="1"/>
    <col min="151" max="151" width="10.25" style="14" customWidth="1"/>
    <col min="152" max="152" width="9" style="14"/>
    <col min="153" max="153" width="10.75" style="14" customWidth="1"/>
    <col min="154" max="154" width="10" style="14" customWidth="1"/>
    <col min="155" max="155" width="9" style="14"/>
    <col min="156" max="156" width="10.25" style="14" customWidth="1"/>
    <col min="157" max="157" width="10.125" style="14" customWidth="1"/>
    <col min="158" max="158" width="10.75" style="14" customWidth="1"/>
    <col min="159" max="159" width="7" style="14" customWidth="1"/>
    <col min="160" max="160" width="14.25" style="14" customWidth="1"/>
    <col min="161" max="161" width="6.75" style="14" customWidth="1"/>
    <col min="162" max="162" width="12.125" style="14" customWidth="1"/>
    <col min="163" max="175" width="9" style="14"/>
    <col min="176" max="176" width="13.75" style="14" customWidth="1"/>
    <col min="177" max="398" width="9" style="14"/>
    <col min="399" max="399" width="7.75" style="14" customWidth="1"/>
    <col min="400" max="400" width="9" style="14"/>
    <col min="401" max="401" width="9.875" style="14" customWidth="1"/>
    <col min="402" max="402" width="9" style="14"/>
    <col min="403" max="403" width="10.75" style="14" customWidth="1"/>
    <col min="404" max="404" width="10" style="14" customWidth="1"/>
    <col min="405" max="405" width="9" style="14"/>
    <col min="406" max="406" width="11.125" style="14" customWidth="1"/>
    <col min="407" max="407" width="10.25" style="14" customWidth="1"/>
    <col min="408" max="408" width="9" style="14"/>
    <col min="409" max="409" width="10.75" style="14" customWidth="1"/>
    <col min="410" max="410" width="10" style="14" customWidth="1"/>
    <col min="411" max="411" width="9" style="14"/>
    <col min="412" max="412" width="10.25" style="14" customWidth="1"/>
    <col min="413" max="413" width="10.125" style="14" customWidth="1"/>
    <col min="414" max="414" width="10.75" style="14" customWidth="1"/>
    <col min="415" max="415" width="7" style="14" customWidth="1"/>
    <col min="416" max="416" width="14.25" style="14" customWidth="1"/>
    <col min="417" max="417" width="6.75" style="14" customWidth="1"/>
    <col min="418" max="418" width="12.125" style="14" customWidth="1"/>
    <col min="419" max="431" width="9" style="14"/>
    <col min="432" max="432" width="13.75" style="14" customWidth="1"/>
    <col min="433" max="654" width="9" style="14"/>
    <col min="655" max="655" width="7.75" style="14" customWidth="1"/>
    <col min="656" max="656" width="9" style="14"/>
    <col min="657" max="657" width="9.875" style="14" customWidth="1"/>
    <col min="658" max="658" width="9" style="14"/>
    <col min="659" max="659" width="10.75" style="14" customWidth="1"/>
    <col min="660" max="660" width="10" style="14" customWidth="1"/>
    <col min="661" max="661" width="9" style="14"/>
    <col min="662" max="662" width="11.125" style="14" customWidth="1"/>
    <col min="663" max="663" width="10.25" style="14" customWidth="1"/>
    <col min="664" max="664" width="9" style="14"/>
    <col min="665" max="665" width="10.75" style="14" customWidth="1"/>
    <col min="666" max="666" width="10" style="14" customWidth="1"/>
    <col min="667" max="667" width="9" style="14"/>
    <col min="668" max="668" width="10.25" style="14" customWidth="1"/>
    <col min="669" max="669" width="10.125" style="14" customWidth="1"/>
    <col min="670" max="670" width="10.75" style="14" customWidth="1"/>
    <col min="671" max="671" width="7" style="14" customWidth="1"/>
    <col min="672" max="672" width="14.25" style="14" customWidth="1"/>
    <col min="673" max="673" width="6.75" style="14" customWidth="1"/>
    <col min="674" max="674" width="12.125" style="14" customWidth="1"/>
    <col min="675" max="687" width="9" style="14"/>
    <col min="688" max="688" width="13.75" style="14" customWidth="1"/>
    <col min="689" max="910" width="9" style="14"/>
    <col min="911" max="911" width="7.75" style="14" customWidth="1"/>
    <col min="912" max="912" width="9" style="14"/>
    <col min="913" max="913" width="9.875" style="14" customWidth="1"/>
    <col min="914" max="914" width="9" style="14"/>
    <col min="915" max="915" width="10.75" style="14" customWidth="1"/>
    <col min="916" max="916" width="10" style="14" customWidth="1"/>
    <col min="917" max="917" width="9" style="14"/>
    <col min="918" max="918" width="11.125" style="14" customWidth="1"/>
    <col min="919" max="919" width="10.25" style="14" customWidth="1"/>
    <col min="920" max="920" width="9" style="14"/>
    <col min="921" max="921" width="10.75" style="14" customWidth="1"/>
    <col min="922" max="922" width="10" style="14" customWidth="1"/>
    <col min="923" max="923" width="9" style="14"/>
    <col min="924" max="924" width="10.25" style="14" customWidth="1"/>
    <col min="925" max="925" width="10.125" style="14" customWidth="1"/>
    <col min="926" max="926" width="10.75" style="14" customWidth="1"/>
    <col min="927" max="927" width="7" style="14" customWidth="1"/>
    <col min="928" max="928" width="14.25" style="14" customWidth="1"/>
    <col min="929" max="929" width="6.75" style="14" customWidth="1"/>
    <col min="930" max="930" width="12.125" style="14" customWidth="1"/>
    <col min="931" max="943" width="9" style="14"/>
    <col min="944" max="944" width="13.75" style="14" customWidth="1"/>
    <col min="945" max="1166" width="9" style="14"/>
    <col min="1167" max="1167" width="7.75" style="14" customWidth="1"/>
    <col min="1168" max="1168" width="9" style="14"/>
    <col min="1169" max="1169" width="9.875" style="14" customWidth="1"/>
    <col min="1170" max="1170" width="9" style="14"/>
    <col min="1171" max="1171" width="10.75" style="14" customWidth="1"/>
    <col min="1172" max="1172" width="10" style="14" customWidth="1"/>
    <col min="1173" max="1173" width="9" style="14"/>
    <col min="1174" max="1174" width="11.125" style="14" customWidth="1"/>
    <col min="1175" max="1175" width="10.25" style="14" customWidth="1"/>
    <col min="1176" max="1176" width="9" style="14"/>
    <col min="1177" max="1177" width="10.75" style="14" customWidth="1"/>
    <col min="1178" max="1178" width="10" style="14" customWidth="1"/>
    <col min="1179" max="1179" width="9" style="14"/>
    <col min="1180" max="1180" width="10.25" style="14" customWidth="1"/>
    <col min="1181" max="1181" width="10.125" style="14" customWidth="1"/>
    <col min="1182" max="1182" width="10.75" style="14" customWidth="1"/>
    <col min="1183" max="1183" width="7" style="14" customWidth="1"/>
    <col min="1184" max="1184" width="14.25" style="14" customWidth="1"/>
    <col min="1185" max="1185" width="6.75" style="14" customWidth="1"/>
    <col min="1186" max="1186" width="12.125" style="14" customWidth="1"/>
    <col min="1187" max="1199" width="9" style="14"/>
    <col min="1200" max="1200" width="13.75" style="14" customWidth="1"/>
    <col min="1201" max="1422" width="9" style="14"/>
    <col min="1423" max="1423" width="7.75" style="14" customWidth="1"/>
    <col min="1424" max="1424" width="9" style="14"/>
    <col min="1425" max="1425" width="9.875" style="14" customWidth="1"/>
    <col min="1426" max="1426" width="9" style="14"/>
    <col min="1427" max="1427" width="10.75" style="14" customWidth="1"/>
    <col min="1428" max="1428" width="10" style="14" customWidth="1"/>
    <col min="1429" max="1429" width="9" style="14"/>
    <col min="1430" max="1430" width="11.125" style="14" customWidth="1"/>
    <col min="1431" max="1431" width="10.25" style="14" customWidth="1"/>
    <col min="1432" max="1432" width="9" style="14"/>
    <col min="1433" max="1433" width="10.75" style="14" customWidth="1"/>
    <col min="1434" max="1434" width="10" style="14" customWidth="1"/>
    <col min="1435" max="1435" width="9" style="14"/>
    <col min="1436" max="1436" width="10.25" style="14" customWidth="1"/>
    <col min="1437" max="1437" width="10.125" style="14" customWidth="1"/>
    <col min="1438" max="1438" width="10.75" style="14" customWidth="1"/>
    <col min="1439" max="1439" width="7" style="14" customWidth="1"/>
    <col min="1440" max="1440" width="14.25" style="14" customWidth="1"/>
    <col min="1441" max="1441" width="6.75" style="14" customWidth="1"/>
    <col min="1442" max="1442" width="12.125" style="14" customWidth="1"/>
    <col min="1443" max="1455" width="9" style="14"/>
    <col min="1456" max="1456" width="13.75" style="14" customWidth="1"/>
    <col min="1457" max="1678" width="9" style="14"/>
    <col min="1679" max="1679" width="7.75" style="14" customWidth="1"/>
    <col min="1680" max="1680" width="9" style="14"/>
    <col min="1681" max="1681" width="9.875" style="14" customWidth="1"/>
    <col min="1682" max="1682" width="9" style="14"/>
    <col min="1683" max="1683" width="10.75" style="14" customWidth="1"/>
    <col min="1684" max="1684" width="10" style="14" customWidth="1"/>
    <col min="1685" max="1685" width="9" style="14"/>
    <col min="1686" max="1686" width="11.125" style="14" customWidth="1"/>
    <col min="1687" max="1687" width="10.25" style="14" customWidth="1"/>
    <col min="1688" max="1688" width="9" style="14"/>
    <col min="1689" max="1689" width="10.75" style="14" customWidth="1"/>
    <col min="1690" max="1690" width="10" style="14" customWidth="1"/>
    <col min="1691" max="1691" width="9" style="14"/>
    <col min="1692" max="1692" width="10.25" style="14" customWidth="1"/>
    <col min="1693" max="1693" width="10.125" style="14" customWidth="1"/>
    <col min="1694" max="1694" width="10.75" style="14" customWidth="1"/>
    <col min="1695" max="1695" width="7" style="14" customWidth="1"/>
    <col min="1696" max="1696" width="14.25" style="14" customWidth="1"/>
    <col min="1697" max="1697" width="6.75" style="14" customWidth="1"/>
    <col min="1698" max="1698" width="12.125" style="14" customWidth="1"/>
    <col min="1699" max="1711" width="9" style="14"/>
    <col min="1712" max="1712" width="13.75" style="14" customWidth="1"/>
    <col min="1713" max="1934" width="9" style="14"/>
    <col min="1935" max="1935" width="7.75" style="14" customWidth="1"/>
    <col min="1936" max="1936" width="9" style="14"/>
    <col min="1937" max="1937" width="9.875" style="14" customWidth="1"/>
    <col min="1938" max="1938" width="9" style="14"/>
    <col min="1939" max="1939" width="10.75" style="14" customWidth="1"/>
    <col min="1940" max="1940" width="10" style="14" customWidth="1"/>
    <col min="1941" max="1941" width="9" style="14"/>
    <col min="1942" max="1942" width="11.125" style="14" customWidth="1"/>
    <col min="1943" max="1943" width="10.25" style="14" customWidth="1"/>
    <col min="1944" max="1944" width="9" style="14"/>
    <col min="1945" max="1945" width="10.75" style="14" customWidth="1"/>
    <col min="1946" max="1946" width="10" style="14" customWidth="1"/>
    <col min="1947" max="1947" width="9" style="14"/>
    <col min="1948" max="1948" width="10.25" style="14" customWidth="1"/>
    <col min="1949" max="1949" width="10.125" style="14" customWidth="1"/>
    <col min="1950" max="1950" width="10.75" style="14" customWidth="1"/>
    <col min="1951" max="1951" width="7" style="14" customWidth="1"/>
    <col min="1952" max="1952" width="14.25" style="14" customWidth="1"/>
    <col min="1953" max="1953" width="6.75" style="14" customWidth="1"/>
    <col min="1954" max="1954" width="12.125" style="14" customWidth="1"/>
    <col min="1955" max="1967" width="9" style="14"/>
    <col min="1968" max="1968" width="13.75" style="14" customWidth="1"/>
    <col min="1969" max="2190" width="9" style="14"/>
    <col min="2191" max="2191" width="7.75" style="14" customWidth="1"/>
    <col min="2192" max="2192" width="9" style="14"/>
    <col min="2193" max="2193" width="9.875" style="14" customWidth="1"/>
    <col min="2194" max="2194" width="9" style="14"/>
    <col min="2195" max="2195" width="10.75" style="14" customWidth="1"/>
    <col min="2196" max="2196" width="10" style="14" customWidth="1"/>
    <col min="2197" max="2197" width="9" style="14"/>
    <col min="2198" max="2198" width="11.125" style="14" customWidth="1"/>
    <col min="2199" max="2199" width="10.25" style="14" customWidth="1"/>
    <col min="2200" max="2200" width="9" style="14"/>
    <col min="2201" max="2201" width="10.75" style="14" customWidth="1"/>
    <col min="2202" max="2202" width="10" style="14" customWidth="1"/>
    <col min="2203" max="2203" width="9" style="14"/>
    <col min="2204" max="2204" width="10.25" style="14" customWidth="1"/>
    <col min="2205" max="2205" width="10.125" style="14" customWidth="1"/>
    <col min="2206" max="2206" width="10.75" style="14" customWidth="1"/>
    <col min="2207" max="2207" width="7" style="14" customWidth="1"/>
    <col min="2208" max="2208" width="14.25" style="14" customWidth="1"/>
    <col min="2209" max="2209" width="6.75" style="14" customWidth="1"/>
    <col min="2210" max="2210" width="12.125" style="14" customWidth="1"/>
    <col min="2211" max="2223" width="9" style="14"/>
    <col min="2224" max="2224" width="13.75" style="14" customWidth="1"/>
    <col min="2225" max="2446" width="9" style="14"/>
    <col min="2447" max="2447" width="7.75" style="14" customWidth="1"/>
    <col min="2448" max="2448" width="9" style="14"/>
    <col min="2449" max="2449" width="9.875" style="14" customWidth="1"/>
    <col min="2450" max="2450" width="9" style="14"/>
    <col min="2451" max="2451" width="10.75" style="14" customWidth="1"/>
    <col min="2452" max="2452" width="10" style="14" customWidth="1"/>
    <col min="2453" max="2453" width="9" style="14"/>
    <col min="2454" max="2454" width="11.125" style="14" customWidth="1"/>
    <col min="2455" max="2455" width="10.25" style="14" customWidth="1"/>
    <col min="2456" max="2456" width="9" style="14"/>
    <col min="2457" max="2457" width="10.75" style="14" customWidth="1"/>
    <col min="2458" max="2458" width="10" style="14" customWidth="1"/>
    <col min="2459" max="2459" width="9" style="14"/>
    <col min="2460" max="2460" width="10.25" style="14" customWidth="1"/>
    <col min="2461" max="2461" width="10.125" style="14" customWidth="1"/>
    <col min="2462" max="2462" width="10.75" style="14" customWidth="1"/>
    <col min="2463" max="2463" width="7" style="14" customWidth="1"/>
    <col min="2464" max="2464" width="14.25" style="14" customWidth="1"/>
    <col min="2465" max="2465" width="6.75" style="14" customWidth="1"/>
    <col min="2466" max="2466" width="12.125" style="14" customWidth="1"/>
    <col min="2467" max="2479" width="9" style="14"/>
    <col min="2480" max="2480" width="13.75" style="14" customWidth="1"/>
    <col min="2481" max="2702" width="9" style="14"/>
    <col min="2703" max="2703" width="7.75" style="14" customWidth="1"/>
    <col min="2704" max="2704" width="9" style="14"/>
    <col min="2705" max="2705" width="9.875" style="14" customWidth="1"/>
    <col min="2706" max="2706" width="9" style="14"/>
    <col min="2707" max="2707" width="10.75" style="14" customWidth="1"/>
    <col min="2708" max="2708" width="10" style="14" customWidth="1"/>
    <col min="2709" max="2709" width="9" style="14"/>
    <col min="2710" max="2710" width="11.125" style="14" customWidth="1"/>
    <col min="2711" max="2711" width="10.25" style="14" customWidth="1"/>
    <col min="2712" max="2712" width="9" style="14"/>
    <col min="2713" max="2713" width="10.75" style="14" customWidth="1"/>
    <col min="2714" max="2714" width="10" style="14" customWidth="1"/>
    <col min="2715" max="2715" width="9" style="14"/>
    <col min="2716" max="2716" width="10.25" style="14" customWidth="1"/>
    <col min="2717" max="2717" width="10.125" style="14" customWidth="1"/>
    <col min="2718" max="2718" width="10.75" style="14" customWidth="1"/>
    <col min="2719" max="2719" width="7" style="14" customWidth="1"/>
    <col min="2720" max="2720" width="14.25" style="14" customWidth="1"/>
    <col min="2721" max="2721" width="6.75" style="14" customWidth="1"/>
    <col min="2722" max="2722" width="12.125" style="14" customWidth="1"/>
    <col min="2723" max="2735" width="9" style="14"/>
    <col min="2736" max="2736" width="13.75" style="14" customWidth="1"/>
    <col min="2737" max="2958" width="9" style="14"/>
    <col min="2959" max="2959" width="7.75" style="14" customWidth="1"/>
    <col min="2960" max="2960" width="9" style="14"/>
    <col min="2961" max="2961" width="9.875" style="14" customWidth="1"/>
    <col min="2962" max="2962" width="9" style="14"/>
    <col min="2963" max="2963" width="10.75" style="14" customWidth="1"/>
    <col min="2964" max="2964" width="10" style="14" customWidth="1"/>
    <col min="2965" max="2965" width="9" style="14"/>
    <col min="2966" max="2966" width="11.125" style="14" customWidth="1"/>
    <col min="2967" max="2967" width="10.25" style="14" customWidth="1"/>
    <col min="2968" max="2968" width="9" style="14"/>
    <col min="2969" max="2969" width="10.75" style="14" customWidth="1"/>
    <col min="2970" max="2970" width="10" style="14" customWidth="1"/>
    <col min="2971" max="2971" width="9" style="14"/>
    <col min="2972" max="2972" width="10.25" style="14" customWidth="1"/>
    <col min="2973" max="2973" width="10.125" style="14" customWidth="1"/>
    <col min="2974" max="2974" width="10.75" style="14" customWidth="1"/>
    <col min="2975" max="2975" width="7" style="14" customWidth="1"/>
    <col min="2976" max="2976" width="14.25" style="14" customWidth="1"/>
    <col min="2977" max="2977" width="6.75" style="14" customWidth="1"/>
    <col min="2978" max="2978" width="12.125" style="14" customWidth="1"/>
    <col min="2979" max="2991" width="9" style="14"/>
    <col min="2992" max="2992" width="13.75" style="14" customWidth="1"/>
    <col min="2993" max="3214" width="9" style="14"/>
    <col min="3215" max="3215" width="7.75" style="14" customWidth="1"/>
    <col min="3216" max="3216" width="9" style="14"/>
    <col min="3217" max="3217" width="9.875" style="14" customWidth="1"/>
    <col min="3218" max="3218" width="9" style="14"/>
    <col min="3219" max="3219" width="10.75" style="14" customWidth="1"/>
    <col min="3220" max="3220" width="10" style="14" customWidth="1"/>
    <col min="3221" max="3221" width="9" style="14"/>
    <col min="3222" max="3222" width="11.125" style="14" customWidth="1"/>
    <col min="3223" max="3223" width="10.25" style="14" customWidth="1"/>
    <col min="3224" max="3224" width="9" style="14"/>
    <col min="3225" max="3225" width="10.75" style="14" customWidth="1"/>
    <col min="3226" max="3226" width="10" style="14" customWidth="1"/>
    <col min="3227" max="3227" width="9" style="14"/>
    <col min="3228" max="3228" width="10.25" style="14" customWidth="1"/>
    <col min="3229" max="3229" width="10.125" style="14" customWidth="1"/>
    <col min="3230" max="3230" width="10.75" style="14" customWidth="1"/>
    <col min="3231" max="3231" width="7" style="14" customWidth="1"/>
    <col min="3232" max="3232" width="14.25" style="14" customWidth="1"/>
    <col min="3233" max="3233" width="6.75" style="14" customWidth="1"/>
    <col min="3234" max="3234" width="12.125" style="14" customWidth="1"/>
    <col min="3235" max="3247" width="9" style="14"/>
    <col min="3248" max="3248" width="13.75" style="14" customWidth="1"/>
    <col min="3249" max="3470" width="9" style="14"/>
    <col min="3471" max="3471" width="7.75" style="14" customWidth="1"/>
    <col min="3472" max="3472" width="9" style="14"/>
    <col min="3473" max="3473" width="9.875" style="14" customWidth="1"/>
    <col min="3474" max="3474" width="9" style="14"/>
    <col min="3475" max="3475" width="10.75" style="14" customWidth="1"/>
    <col min="3476" max="3476" width="10" style="14" customWidth="1"/>
    <col min="3477" max="3477" width="9" style="14"/>
    <col min="3478" max="3478" width="11.125" style="14" customWidth="1"/>
    <col min="3479" max="3479" width="10.25" style="14" customWidth="1"/>
    <col min="3480" max="3480" width="9" style="14"/>
    <col min="3481" max="3481" width="10.75" style="14" customWidth="1"/>
    <col min="3482" max="3482" width="10" style="14" customWidth="1"/>
    <col min="3483" max="3483" width="9" style="14"/>
    <col min="3484" max="3484" width="10.25" style="14" customWidth="1"/>
    <col min="3485" max="3485" width="10.125" style="14" customWidth="1"/>
    <col min="3486" max="3486" width="10.75" style="14" customWidth="1"/>
    <col min="3487" max="3487" width="7" style="14" customWidth="1"/>
    <col min="3488" max="3488" width="14.25" style="14" customWidth="1"/>
    <col min="3489" max="3489" width="6.75" style="14" customWidth="1"/>
    <col min="3490" max="3490" width="12.125" style="14" customWidth="1"/>
    <col min="3491" max="3503" width="9" style="14"/>
    <col min="3504" max="3504" width="13.75" style="14" customWidth="1"/>
    <col min="3505" max="3726" width="9" style="14"/>
    <col min="3727" max="3727" width="7.75" style="14" customWidth="1"/>
    <col min="3728" max="3728" width="9" style="14"/>
    <col min="3729" max="3729" width="9.875" style="14" customWidth="1"/>
    <col min="3730" max="3730" width="9" style="14"/>
    <col min="3731" max="3731" width="10.75" style="14" customWidth="1"/>
    <col min="3732" max="3732" width="10" style="14" customWidth="1"/>
    <col min="3733" max="3733" width="9" style="14"/>
    <col min="3734" max="3734" width="11.125" style="14" customWidth="1"/>
    <col min="3735" max="3735" width="10.25" style="14" customWidth="1"/>
    <col min="3736" max="3736" width="9" style="14"/>
    <col min="3737" max="3737" width="10.75" style="14" customWidth="1"/>
    <col min="3738" max="3738" width="10" style="14" customWidth="1"/>
    <col min="3739" max="3739" width="9" style="14"/>
    <col min="3740" max="3740" width="10.25" style="14" customWidth="1"/>
    <col min="3741" max="3741" width="10.125" style="14" customWidth="1"/>
    <col min="3742" max="3742" width="10.75" style="14" customWidth="1"/>
    <col min="3743" max="3743" width="7" style="14" customWidth="1"/>
    <col min="3744" max="3744" width="14.25" style="14" customWidth="1"/>
    <col min="3745" max="3745" width="6.75" style="14" customWidth="1"/>
    <col min="3746" max="3746" width="12.125" style="14" customWidth="1"/>
    <col min="3747" max="3759" width="9" style="14"/>
    <col min="3760" max="3760" width="13.75" style="14" customWidth="1"/>
    <col min="3761" max="3982" width="9" style="14"/>
    <col min="3983" max="3983" width="7.75" style="14" customWidth="1"/>
    <col min="3984" max="3984" width="9" style="14"/>
    <col min="3985" max="3985" width="9.875" style="14" customWidth="1"/>
    <col min="3986" max="3986" width="9" style="14"/>
    <col min="3987" max="3987" width="10.75" style="14" customWidth="1"/>
    <col min="3988" max="3988" width="10" style="14" customWidth="1"/>
    <col min="3989" max="3989" width="9" style="14"/>
    <col min="3990" max="3990" width="11.125" style="14" customWidth="1"/>
    <col min="3991" max="3991" width="10.25" style="14" customWidth="1"/>
    <col min="3992" max="3992" width="9" style="14"/>
    <col min="3993" max="3993" width="10.75" style="14" customWidth="1"/>
    <col min="3994" max="3994" width="10" style="14" customWidth="1"/>
    <col min="3995" max="3995" width="9" style="14"/>
    <col min="3996" max="3996" width="10.25" style="14" customWidth="1"/>
    <col min="3997" max="3997" width="10.125" style="14" customWidth="1"/>
    <col min="3998" max="3998" width="10.75" style="14" customWidth="1"/>
    <col min="3999" max="3999" width="7" style="14" customWidth="1"/>
    <col min="4000" max="4000" width="14.25" style="14" customWidth="1"/>
    <col min="4001" max="4001" width="6.75" style="14" customWidth="1"/>
    <col min="4002" max="4002" width="12.125" style="14" customWidth="1"/>
    <col min="4003" max="4015" width="9" style="14"/>
    <col min="4016" max="4016" width="13.75" style="14" customWidth="1"/>
    <col min="4017" max="4238" width="9" style="14"/>
    <col min="4239" max="4239" width="7.75" style="14" customWidth="1"/>
    <col min="4240" max="4240" width="9" style="14"/>
    <col min="4241" max="4241" width="9.875" style="14" customWidth="1"/>
    <col min="4242" max="4242" width="9" style="14"/>
    <col min="4243" max="4243" width="10.75" style="14" customWidth="1"/>
    <col min="4244" max="4244" width="10" style="14" customWidth="1"/>
    <col min="4245" max="4245" width="9" style="14"/>
    <col min="4246" max="4246" width="11.125" style="14" customWidth="1"/>
    <col min="4247" max="4247" width="10.25" style="14" customWidth="1"/>
    <col min="4248" max="4248" width="9" style="14"/>
    <col min="4249" max="4249" width="10.75" style="14" customWidth="1"/>
    <col min="4250" max="4250" width="10" style="14" customWidth="1"/>
    <col min="4251" max="4251" width="9" style="14"/>
    <col min="4252" max="4252" width="10.25" style="14" customWidth="1"/>
    <col min="4253" max="4253" width="10.125" style="14" customWidth="1"/>
    <col min="4254" max="4254" width="10.75" style="14" customWidth="1"/>
    <col min="4255" max="4255" width="7" style="14" customWidth="1"/>
    <col min="4256" max="4256" width="14.25" style="14" customWidth="1"/>
    <col min="4257" max="4257" width="6.75" style="14" customWidth="1"/>
    <col min="4258" max="4258" width="12.125" style="14" customWidth="1"/>
    <col min="4259" max="4271" width="9" style="14"/>
    <col min="4272" max="4272" width="13.75" style="14" customWidth="1"/>
    <col min="4273" max="4494" width="9" style="14"/>
    <col min="4495" max="4495" width="7.75" style="14" customWidth="1"/>
    <col min="4496" max="4496" width="9" style="14"/>
    <col min="4497" max="4497" width="9.875" style="14" customWidth="1"/>
    <col min="4498" max="4498" width="9" style="14"/>
    <col min="4499" max="4499" width="10.75" style="14" customWidth="1"/>
    <col min="4500" max="4500" width="10" style="14" customWidth="1"/>
    <col min="4501" max="4501" width="9" style="14"/>
    <col min="4502" max="4502" width="11.125" style="14" customWidth="1"/>
    <col min="4503" max="4503" width="10.25" style="14" customWidth="1"/>
    <col min="4504" max="4504" width="9" style="14"/>
    <col min="4505" max="4505" width="10.75" style="14" customWidth="1"/>
    <col min="4506" max="4506" width="10" style="14" customWidth="1"/>
    <col min="4507" max="4507" width="9" style="14"/>
    <col min="4508" max="4508" width="10.25" style="14" customWidth="1"/>
    <col min="4509" max="4509" width="10.125" style="14" customWidth="1"/>
    <col min="4510" max="4510" width="10.75" style="14" customWidth="1"/>
    <col min="4511" max="4511" width="7" style="14" customWidth="1"/>
    <col min="4512" max="4512" width="14.25" style="14" customWidth="1"/>
    <col min="4513" max="4513" width="6.75" style="14" customWidth="1"/>
    <col min="4514" max="4514" width="12.125" style="14" customWidth="1"/>
    <col min="4515" max="4527" width="9" style="14"/>
    <col min="4528" max="4528" width="13.75" style="14" customWidth="1"/>
    <col min="4529" max="4750" width="9" style="14"/>
    <col min="4751" max="4751" width="7.75" style="14" customWidth="1"/>
    <col min="4752" max="4752" width="9" style="14"/>
    <col min="4753" max="4753" width="9.875" style="14" customWidth="1"/>
    <col min="4754" max="4754" width="9" style="14"/>
    <col min="4755" max="4755" width="10.75" style="14" customWidth="1"/>
    <col min="4756" max="4756" width="10" style="14" customWidth="1"/>
    <col min="4757" max="4757" width="9" style="14"/>
    <col min="4758" max="4758" width="11.125" style="14" customWidth="1"/>
    <col min="4759" max="4759" width="10.25" style="14" customWidth="1"/>
    <col min="4760" max="4760" width="9" style="14"/>
    <col min="4761" max="4761" width="10.75" style="14" customWidth="1"/>
    <col min="4762" max="4762" width="10" style="14" customWidth="1"/>
    <col min="4763" max="4763" width="9" style="14"/>
    <col min="4764" max="4764" width="10.25" style="14" customWidth="1"/>
    <col min="4765" max="4765" width="10.125" style="14" customWidth="1"/>
    <col min="4766" max="4766" width="10.75" style="14" customWidth="1"/>
    <col min="4767" max="4767" width="7" style="14" customWidth="1"/>
    <col min="4768" max="4768" width="14.25" style="14" customWidth="1"/>
    <col min="4769" max="4769" width="6.75" style="14" customWidth="1"/>
    <col min="4770" max="4770" width="12.125" style="14" customWidth="1"/>
    <col min="4771" max="4783" width="9" style="14"/>
    <col min="4784" max="4784" width="13.75" style="14" customWidth="1"/>
    <col min="4785" max="5006" width="9" style="14"/>
    <col min="5007" max="5007" width="7.75" style="14" customWidth="1"/>
    <col min="5008" max="5008" width="9" style="14"/>
    <col min="5009" max="5009" width="9.875" style="14" customWidth="1"/>
    <col min="5010" max="5010" width="9" style="14"/>
    <col min="5011" max="5011" width="10.75" style="14" customWidth="1"/>
    <col min="5012" max="5012" width="10" style="14" customWidth="1"/>
    <col min="5013" max="5013" width="9" style="14"/>
    <col min="5014" max="5014" width="11.125" style="14" customWidth="1"/>
    <col min="5015" max="5015" width="10.25" style="14" customWidth="1"/>
    <col min="5016" max="5016" width="9" style="14"/>
    <col min="5017" max="5017" width="10.75" style="14" customWidth="1"/>
    <col min="5018" max="5018" width="10" style="14" customWidth="1"/>
    <col min="5019" max="5019" width="9" style="14"/>
    <col min="5020" max="5020" width="10.25" style="14" customWidth="1"/>
    <col min="5021" max="5021" width="10.125" style="14" customWidth="1"/>
    <col min="5022" max="5022" width="10.75" style="14" customWidth="1"/>
    <col min="5023" max="5023" width="7" style="14" customWidth="1"/>
    <col min="5024" max="5024" width="14.25" style="14" customWidth="1"/>
    <col min="5025" max="5025" width="6.75" style="14" customWidth="1"/>
    <col min="5026" max="5026" width="12.125" style="14" customWidth="1"/>
    <col min="5027" max="5039" width="9" style="14"/>
    <col min="5040" max="5040" width="13.75" style="14" customWidth="1"/>
    <col min="5041" max="5262" width="9" style="14"/>
    <col min="5263" max="5263" width="7.75" style="14" customWidth="1"/>
    <col min="5264" max="5264" width="9" style="14"/>
    <col min="5265" max="5265" width="9.875" style="14" customWidth="1"/>
    <col min="5266" max="5266" width="9" style="14"/>
    <col min="5267" max="5267" width="10.75" style="14" customWidth="1"/>
    <col min="5268" max="5268" width="10" style="14" customWidth="1"/>
    <col min="5269" max="5269" width="9" style="14"/>
    <col min="5270" max="5270" width="11.125" style="14" customWidth="1"/>
    <col min="5271" max="5271" width="10.25" style="14" customWidth="1"/>
    <col min="5272" max="5272" width="9" style="14"/>
    <col min="5273" max="5273" width="10.75" style="14" customWidth="1"/>
    <col min="5274" max="5274" width="10" style="14" customWidth="1"/>
    <col min="5275" max="5275" width="9" style="14"/>
    <col min="5276" max="5276" width="10.25" style="14" customWidth="1"/>
    <col min="5277" max="5277" width="10.125" style="14" customWidth="1"/>
    <col min="5278" max="5278" width="10.75" style="14" customWidth="1"/>
    <col min="5279" max="5279" width="7" style="14" customWidth="1"/>
    <col min="5280" max="5280" width="14.25" style="14" customWidth="1"/>
    <col min="5281" max="5281" width="6.75" style="14" customWidth="1"/>
    <col min="5282" max="5282" width="12.125" style="14" customWidth="1"/>
    <col min="5283" max="5295" width="9" style="14"/>
    <col min="5296" max="5296" width="13.75" style="14" customWidth="1"/>
    <col min="5297" max="5518" width="9" style="14"/>
    <col min="5519" max="5519" width="7.75" style="14" customWidth="1"/>
    <col min="5520" max="5520" width="9" style="14"/>
    <col min="5521" max="5521" width="9.875" style="14" customWidth="1"/>
    <col min="5522" max="5522" width="9" style="14"/>
    <col min="5523" max="5523" width="10.75" style="14" customWidth="1"/>
    <col min="5524" max="5524" width="10" style="14" customWidth="1"/>
    <col min="5525" max="5525" width="9" style="14"/>
    <col min="5526" max="5526" width="11.125" style="14" customWidth="1"/>
    <col min="5527" max="5527" width="10.25" style="14" customWidth="1"/>
    <col min="5528" max="5528" width="9" style="14"/>
    <col min="5529" max="5529" width="10.75" style="14" customWidth="1"/>
    <col min="5530" max="5530" width="10" style="14" customWidth="1"/>
    <col min="5531" max="5531" width="9" style="14"/>
    <col min="5532" max="5532" width="10.25" style="14" customWidth="1"/>
    <col min="5533" max="5533" width="10.125" style="14" customWidth="1"/>
    <col min="5534" max="5534" width="10.75" style="14" customWidth="1"/>
    <col min="5535" max="5535" width="7" style="14" customWidth="1"/>
    <col min="5536" max="5536" width="14.25" style="14" customWidth="1"/>
    <col min="5537" max="5537" width="6.75" style="14" customWidth="1"/>
    <col min="5538" max="5538" width="12.125" style="14" customWidth="1"/>
    <col min="5539" max="5551" width="9" style="14"/>
    <col min="5552" max="5552" width="13.75" style="14" customWidth="1"/>
    <col min="5553" max="5774" width="9" style="14"/>
    <col min="5775" max="5775" width="7.75" style="14" customWidth="1"/>
    <col min="5776" max="5776" width="9" style="14"/>
    <col min="5777" max="5777" width="9.875" style="14" customWidth="1"/>
    <col min="5778" max="5778" width="9" style="14"/>
    <col min="5779" max="5779" width="10.75" style="14" customWidth="1"/>
    <col min="5780" max="5780" width="10" style="14" customWidth="1"/>
    <col min="5781" max="5781" width="9" style="14"/>
    <col min="5782" max="5782" width="11.125" style="14" customWidth="1"/>
    <col min="5783" max="5783" width="10.25" style="14" customWidth="1"/>
    <col min="5784" max="5784" width="9" style="14"/>
    <col min="5785" max="5785" width="10.75" style="14" customWidth="1"/>
    <col min="5786" max="5786" width="10" style="14" customWidth="1"/>
    <col min="5787" max="5787" width="9" style="14"/>
    <col min="5788" max="5788" width="10.25" style="14" customWidth="1"/>
    <col min="5789" max="5789" width="10.125" style="14" customWidth="1"/>
    <col min="5790" max="5790" width="10.75" style="14" customWidth="1"/>
    <col min="5791" max="5791" width="7" style="14" customWidth="1"/>
    <col min="5792" max="5792" width="14.25" style="14" customWidth="1"/>
    <col min="5793" max="5793" width="6.75" style="14" customWidth="1"/>
    <col min="5794" max="5794" width="12.125" style="14" customWidth="1"/>
    <col min="5795" max="5807" width="9" style="14"/>
    <col min="5808" max="5808" width="13.75" style="14" customWidth="1"/>
    <col min="5809" max="6030" width="9" style="14"/>
    <col min="6031" max="6031" width="7.75" style="14" customWidth="1"/>
    <col min="6032" max="6032" width="9" style="14"/>
    <col min="6033" max="6033" width="9.875" style="14" customWidth="1"/>
    <col min="6034" max="6034" width="9" style="14"/>
    <col min="6035" max="6035" width="10.75" style="14" customWidth="1"/>
    <col min="6036" max="6036" width="10" style="14" customWidth="1"/>
    <col min="6037" max="6037" width="9" style="14"/>
    <col min="6038" max="6038" width="11.125" style="14" customWidth="1"/>
    <col min="6039" max="6039" width="10.25" style="14" customWidth="1"/>
    <col min="6040" max="6040" width="9" style="14"/>
    <col min="6041" max="6041" width="10.75" style="14" customWidth="1"/>
    <col min="6042" max="6042" width="10" style="14" customWidth="1"/>
    <col min="6043" max="6043" width="9" style="14"/>
    <col min="6044" max="6044" width="10.25" style="14" customWidth="1"/>
    <col min="6045" max="6045" width="10.125" style="14" customWidth="1"/>
    <col min="6046" max="6046" width="10.75" style="14" customWidth="1"/>
    <col min="6047" max="6047" width="7" style="14" customWidth="1"/>
    <col min="6048" max="6048" width="14.25" style="14" customWidth="1"/>
    <col min="6049" max="6049" width="6.75" style="14" customWidth="1"/>
    <col min="6050" max="6050" width="12.125" style="14" customWidth="1"/>
    <col min="6051" max="6063" width="9" style="14"/>
    <col min="6064" max="6064" width="13.75" style="14" customWidth="1"/>
    <col min="6065" max="6286" width="9" style="14"/>
    <col min="6287" max="6287" width="7.75" style="14" customWidth="1"/>
    <col min="6288" max="6288" width="9" style="14"/>
    <col min="6289" max="6289" width="9.875" style="14" customWidth="1"/>
    <col min="6290" max="6290" width="9" style="14"/>
    <col min="6291" max="6291" width="10.75" style="14" customWidth="1"/>
    <col min="6292" max="6292" width="10" style="14" customWidth="1"/>
    <col min="6293" max="6293" width="9" style="14"/>
    <col min="6294" max="6294" width="11.125" style="14" customWidth="1"/>
    <col min="6295" max="6295" width="10.25" style="14" customWidth="1"/>
    <col min="6296" max="6296" width="9" style="14"/>
    <col min="6297" max="6297" width="10.75" style="14" customWidth="1"/>
    <col min="6298" max="6298" width="10" style="14" customWidth="1"/>
    <col min="6299" max="6299" width="9" style="14"/>
    <col min="6300" max="6300" width="10.25" style="14" customWidth="1"/>
    <col min="6301" max="6301" width="10.125" style="14" customWidth="1"/>
    <col min="6302" max="6302" width="10.75" style="14" customWidth="1"/>
    <col min="6303" max="6303" width="7" style="14" customWidth="1"/>
    <col min="6304" max="6304" width="14.25" style="14" customWidth="1"/>
    <col min="6305" max="6305" width="6.75" style="14" customWidth="1"/>
    <col min="6306" max="6306" width="12.125" style="14" customWidth="1"/>
    <col min="6307" max="6319" width="9" style="14"/>
    <col min="6320" max="6320" width="13.75" style="14" customWidth="1"/>
    <col min="6321" max="6542" width="9" style="14"/>
    <col min="6543" max="6543" width="7.75" style="14" customWidth="1"/>
    <col min="6544" max="6544" width="9" style="14"/>
    <col min="6545" max="6545" width="9.875" style="14" customWidth="1"/>
    <col min="6546" max="6546" width="9" style="14"/>
    <col min="6547" max="6547" width="10.75" style="14" customWidth="1"/>
    <col min="6548" max="6548" width="10" style="14" customWidth="1"/>
    <col min="6549" max="6549" width="9" style="14"/>
    <col min="6550" max="6550" width="11.125" style="14" customWidth="1"/>
    <col min="6551" max="6551" width="10.25" style="14" customWidth="1"/>
    <col min="6552" max="6552" width="9" style="14"/>
    <col min="6553" max="6553" width="10.75" style="14" customWidth="1"/>
    <col min="6554" max="6554" width="10" style="14" customWidth="1"/>
    <col min="6555" max="6555" width="9" style="14"/>
    <col min="6556" max="6556" width="10.25" style="14" customWidth="1"/>
    <col min="6557" max="6557" width="10.125" style="14" customWidth="1"/>
    <col min="6558" max="6558" width="10.75" style="14" customWidth="1"/>
    <col min="6559" max="6559" width="7" style="14" customWidth="1"/>
    <col min="6560" max="6560" width="14.25" style="14" customWidth="1"/>
    <col min="6561" max="6561" width="6.75" style="14" customWidth="1"/>
    <col min="6562" max="6562" width="12.125" style="14" customWidth="1"/>
    <col min="6563" max="6575" width="9" style="14"/>
    <col min="6576" max="6576" width="13.75" style="14" customWidth="1"/>
    <col min="6577" max="6798" width="9" style="14"/>
    <col min="6799" max="6799" width="7.75" style="14" customWidth="1"/>
    <col min="6800" max="6800" width="9" style="14"/>
    <col min="6801" max="6801" width="9.875" style="14" customWidth="1"/>
    <col min="6802" max="6802" width="9" style="14"/>
    <col min="6803" max="6803" width="10.75" style="14" customWidth="1"/>
    <col min="6804" max="6804" width="10" style="14" customWidth="1"/>
    <col min="6805" max="6805" width="9" style="14"/>
    <col min="6806" max="6806" width="11.125" style="14" customWidth="1"/>
    <col min="6807" max="6807" width="10.25" style="14" customWidth="1"/>
    <col min="6808" max="6808" width="9" style="14"/>
    <col min="6809" max="6809" width="10.75" style="14" customWidth="1"/>
    <col min="6810" max="6810" width="10" style="14" customWidth="1"/>
    <col min="6811" max="6811" width="9" style="14"/>
    <col min="6812" max="6812" width="10.25" style="14" customWidth="1"/>
    <col min="6813" max="6813" width="10.125" style="14" customWidth="1"/>
    <col min="6814" max="6814" width="10.75" style="14" customWidth="1"/>
    <col min="6815" max="6815" width="7" style="14" customWidth="1"/>
    <col min="6816" max="6816" width="14.25" style="14" customWidth="1"/>
    <col min="6817" max="6817" width="6.75" style="14" customWidth="1"/>
    <col min="6818" max="6818" width="12.125" style="14" customWidth="1"/>
    <col min="6819" max="6831" width="9" style="14"/>
    <col min="6832" max="6832" width="13.75" style="14" customWidth="1"/>
    <col min="6833" max="7054" width="9" style="14"/>
    <col min="7055" max="7055" width="7.75" style="14" customWidth="1"/>
    <col min="7056" max="7056" width="9" style="14"/>
    <col min="7057" max="7057" width="9.875" style="14" customWidth="1"/>
    <col min="7058" max="7058" width="9" style="14"/>
    <col min="7059" max="7059" width="10.75" style="14" customWidth="1"/>
    <col min="7060" max="7060" width="10" style="14" customWidth="1"/>
    <col min="7061" max="7061" width="9" style="14"/>
    <col min="7062" max="7062" width="11.125" style="14" customWidth="1"/>
    <col min="7063" max="7063" width="10.25" style="14" customWidth="1"/>
    <col min="7064" max="7064" width="9" style="14"/>
    <col min="7065" max="7065" width="10.75" style="14" customWidth="1"/>
    <col min="7066" max="7066" width="10" style="14" customWidth="1"/>
    <col min="7067" max="7067" width="9" style="14"/>
    <col min="7068" max="7068" width="10.25" style="14" customWidth="1"/>
    <col min="7069" max="7069" width="10.125" style="14" customWidth="1"/>
    <col min="7070" max="7070" width="10.75" style="14" customWidth="1"/>
    <col min="7071" max="7071" width="7" style="14" customWidth="1"/>
    <col min="7072" max="7072" width="14.25" style="14" customWidth="1"/>
    <col min="7073" max="7073" width="6.75" style="14" customWidth="1"/>
    <col min="7074" max="7074" width="12.125" style="14" customWidth="1"/>
    <col min="7075" max="7087" width="9" style="14"/>
    <col min="7088" max="7088" width="13.75" style="14" customWidth="1"/>
    <col min="7089" max="7310" width="9" style="14"/>
    <col min="7311" max="7311" width="7.75" style="14" customWidth="1"/>
    <col min="7312" max="7312" width="9" style="14"/>
    <col min="7313" max="7313" width="9.875" style="14" customWidth="1"/>
    <col min="7314" max="7314" width="9" style="14"/>
    <col min="7315" max="7315" width="10.75" style="14" customWidth="1"/>
    <col min="7316" max="7316" width="10" style="14" customWidth="1"/>
    <col min="7317" max="7317" width="9" style="14"/>
    <col min="7318" max="7318" width="11.125" style="14" customWidth="1"/>
    <col min="7319" max="7319" width="10.25" style="14" customWidth="1"/>
    <col min="7320" max="7320" width="9" style="14"/>
    <col min="7321" max="7321" width="10.75" style="14" customWidth="1"/>
    <col min="7322" max="7322" width="10" style="14" customWidth="1"/>
    <col min="7323" max="7323" width="9" style="14"/>
    <col min="7324" max="7324" width="10.25" style="14" customWidth="1"/>
    <col min="7325" max="7325" width="10.125" style="14" customWidth="1"/>
    <col min="7326" max="7326" width="10.75" style="14" customWidth="1"/>
    <col min="7327" max="7327" width="7" style="14" customWidth="1"/>
    <col min="7328" max="7328" width="14.25" style="14" customWidth="1"/>
    <col min="7329" max="7329" width="6.75" style="14" customWidth="1"/>
    <col min="7330" max="7330" width="12.125" style="14" customWidth="1"/>
    <col min="7331" max="7343" width="9" style="14"/>
    <col min="7344" max="7344" width="13.75" style="14" customWidth="1"/>
    <col min="7345" max="7566" width="9" style="14"/>
    <col min="7567" max="7567" width="7.75" style="14" customWidth="1"/>
    <col min="7568" max="7568" width="9" style="14"/>
    <col min="7569" max="7569" width="9.875" style="14" customWidth="1"/>
    <col min="7570" max="7570" width="9" style="14"/>
    <col min="7571" max="7571" width="10.75" style="14" customWidth="1"/>
    <col min="7572" max="7572" width="10" style="14" customWidth="1"/>
    <col min="7573" max="7573" width="9" style="14"/>
    <col min="7574" max="7574" width="11.125" style="14" customWidth="1"/>
    <col min="7575" max="7575" width="10.25" style="14" customWidth="1"/>
    <col min="7576" max="7576" width="9" style="14"/>
    <col min="7577" max="7577" width="10.75" style="14" customWidth="1"/>
    <col min="7578" max="7578" width="10" style="14" customWidth="1"/>
    <col min="7579" max="7579" width="9" style="14"/>
    <col min="7580" max="7580" width="10.25" style="14" customWidth="1"/>
    <col min="7581" max="7581" width="10.125" style="14" customWidth="1"/>
    <col min="7582" max="7582" width="10.75" style="14" customWidth="1"/>
    <col min="7583" max="7583" width="7" style="14" customWidth="1"/>
    <col min="7584" max="7584" width="14.25" style="14" customWidth="1"/>
    <col min="7585" max="7585" width="6.75" style="14" customWidth="1"/>
    <col min="7586" max="7586" width="12.125" style="14" customWidth="1"/>
    <col min="7587" max="7599" width="9" style="14"/>
    <col min="7600" max="7600" width="13.75" style="14" customWidth="1"/>
    <col min="7601" max="7822" width="9" style="14"/>
    <col min="7823" max="7823" width="7.75" style="14" customWidth="1"/>
    <col min="7824" max="7824" width="9" style="14"/>
    <col min="7825" max="7825" width="9.875" style="14" customWidth="1"/>
    <col min="7826" max="7826" width="9" style="14"/>
    <col min="7827" max="7827" width="10.75" style="14" customWidth="1"/>
    <col min="7828" max="7828" width="10" style="14" customWidth="1"/>
    <col min="7829" max="7829" width="9" style="14"/>
    <col min="7830" max="7830" width="11.125" style="14" customWidth="1"/>
    <col min="7831" max="7831" width="10.25" style="14" customWidth="1"/>
    <col min="7832" max="7832" width="9" style="14"/>
    <col min="7833" max="7833" width="10.75" style="14" customWidth="1"/>
    <col min="7834" max="7834" width="10" style="14" customWidth="1"/>
    <col min="7835" max="7835" width="9" style="14"/>
    <col min="7836" max="7836" width="10.25" style="14" customWidth="1"/>
    <col min="7837" max="7837" width="10.125" style="14" customWidth="1"/>
    <col min="7838" max="7838" width="10.75" style="14" customWidth="1"/>
    <col min="7839" max="7839" width="7" style="14" customWidth="1"/>
    <col min="7840" max="7840" width="14.25" style="14" customWidth="1"/>
    <col min="7841" max="7841" width="6.75" style="14" customWidth="1"/>
    <col min="7842" max="7842" width="12.125" style="14" customWidth="1"/>
    <col min="7843" max="7855" width="9" style="14"/>
    <col min="7856" max="7856" width="13.75" style="14" customWidth="1"/>
    <col min="7857" max="8078" width="9" style="14"/>
    <col min="8079" max="8079" width="7.75" style="14" customWidth="1"/>
    <col min="8080" max="8080" width="9" style="14"/>
    <col min="8081" max="8081" width="9.875" style="14" customWidth="1"/>
    <col min="8082" max="8082" width="9" style="14"/>
    <col min="8083" max="8083" width="10.75" style="14" customWidth="1"/>
    <col min="8084" max="8084" width="10" style="14" customWidth="1"/>
    <col min="8085" max="8085" width="9" style="14"/>
    <col min="8086" max="8086" width="11.125" style="14" customWidth="1"/>
    <col min="8087" max="8087" width="10.25" style="14" customWidth="1"/>
    <col min="8088" max="8088" width="9" style="14"/>
    <col min="8089" max="8089" width="10.75" style="14" customWidth="1"/>
    <col min="8090" max="8090" width="10" style="14" customWidth="1"/>
    <col min="8091" max="8091" width="9" style="14"/>
    <col min="8092" max="8092" width="10.25" style="14" customWidth="1"/>
    <col min="8093" max="8093" width="10.125" style="14" customWidth="1"/>
    <col min="8094" max="8094" width="10.75" style="14" customWidth="1"/>
    <col min="8095" max="8095" width="7" style="14" customWidth="1"/>
    <col min="8096" max="8096" width="14.25" style="14" customWidth="1"/>
    <col min="8097" max="8097" width="6.75" style="14" customWidth="1"/>
    <col min="8098" max="8098" width="12.125" style="14" customWidth="1"/>
    <col min="8099" max="8111" width="9" style="14"/>
    <col min="8112" max="8112" width="13.75" style="14" customWidth="1"/>
    <col min="8113" max="8334" width="9" style="14"/>
    <col min="8335" max="8335" width="7.75" style="14" customWidth="1"/>
    <col min="8336" max="8336" width="9" style="14"/>
    <col min="8337" max="8337" width="9.875" style="14" customWidth="1"/>
    <col min="8338" max="8338" width="9" style="14"/>
    <col min="8339" max="8339" width="10.75" style="14" customWidth="1"/>
    <col min="8340" max="8340" width="10" style="14" customWidth="1"/>
    <col min="8341" max="8341" width="9" style="14"/>
    <col min="8342" max="8342" width="11.125" style="14" customWidth="1"/>
    <col min="8343" max="8343" width="10.25" style="14" customWidth="1"/>
    <col min="8344" max="8344" width="9" style="14"/>
    <col min="8345" max="8345" width="10.75" style="14" customWidth="1"/>
    <col min="8346" max="8346" width="10" style="14" customWidth="1"/>
    <col min="8347" max="8347" width="9" style="14"/>
    <col min="8348" max="8348" width="10.25" style="14" customWidth="1"/>
    <col min="8349" max="8349" width="10.125" style="14" customWidth="1"/>
    <col min="8350" max="8350" width="10.75" style="14" customWidth="1"/>
    <col min="8351" max="8351" width="7" style="14" customWidth="1"/>
    <col min="8352" max="8352" width="14.25" style="14" customWidth="1"/>
    <col min="8353" max="8353" width="6.75" style="14" customWidth="1"/>
    <col min="8354" max="8354" width="12.125" style="14" customWidth="1"/>
    <col min="8355" max="8367" width="9" style="14"/>
    <col min="8368" max="8368" width="13.75" style="14" customWidth="1"/>
    <col min="8369" max="8590" width="9" style="14"/>
    <col min="8591" max="8591" width="7.75" style="14" customWidth="1"/>
    <col min="8592" max="8592" width="9" style="14"/>
    <col min="8593" max="8593" width="9.875" style="14" customWidth="1"/>
    <col min="8594" max="8594" width="9" style="14"/>
    <col min="8595" max="8595" width="10.75" style="14" customWidth="1"/>
    <col min="8596" max="8596" width="10" style="14" customWidth="1"/>
    <col min="8597" max="8597" width="9" style="14"/>
    <col min="8598" max="8598" width="11.125" style="14" customWidth="1"/>
    <col min="8599" max="8599" width="10.25" style="14" customWidth="1"/>
    <col min="8600" max="8600" width="9" style="14"/>
    <col min="8601" max="8601" width="10.75" style="14" customWidth="1"/>
    <col min="8602" max="8602" width="10" style="14" customWidth="1"/>
    <col min="8603" max="8603" width="9" style="14"/>
    <col min="8604" max="8604" width="10.25" style="14" customWidth="1"/>
    <col min="8605" max="8605" width="10.125" style="14" customWidth="1"/>
    <col min="8606" max="8606" width="10.75" style="14" customWidth="1"/>
    <col min="8607" max="8607" width="7" style="14" customWidth="1"/>
    <col min="8608" max="8608" width="14.25" style="14" customWidth="1"/>
    <col min="8609" max="8609" width="6.75" style="14" customWidth="1"/>
    <col min="8610" max="8610" width="12.125" style="14" customWidth="1"/>
    <col min="8611" max="8623" width="9" style="14"/>
    <col min="8624" max="8624" width="13.75" style="14" customWidth="1"/>
    <col min="8625" max="8846" width="9" style="14"/>
    <col min="8847" max="8847" width="7.75" style="14" customWidth="1"/>
    <col min="8848" max="8848" width="9" style="14"/>
    <col min="8849" max="8849" width="9.875" style="14" customWidth="1"/>
    <col min="8850" max="8850" width="9" style="14"/>
    <col min="8851" max="8851" width="10.75" style="14" customWidth="1"/>
    <col min="8852" max="8852" width="10" style="14" customWidth="1"/>
    <col min="8853" max="8853" width="9" style="14"/>
    <col min="8854" max="8854" width="11.125" style="14" customWidth="1"/>
    <col min="8855" max="8855" width="10.25" style="14" customWidth="1"/>
    <col min="8856" max="8856" width="9" style="14"/>
    <col min="8857" max="8857" width="10.75" style="14" customWidth="1"/>
    <col min="8858" max="8858" width="10" style="14" customWidth="1"/>
    <col min="8859" max="8859" width="9" style="14"/>
    <col min="8860" max="8860" width="10.25" style="14" customWidth="1"/>
    <col min="8861" max="8861" width="10.125" style="14" customWidth="1"/>
    <col min="8862" max="8862" width="10.75" style="14" customWidth="1"/>
    <col min="8863" max="8863" width="7" style="14" customWidth="1"/>
    <col min="8864" max="8864" width="14.25" style="14" customWidth="1"/>
    <col min="8865" max="8865" width="6.75" style="14" customWidth="1"/>
    <col min="8866" max="8866" width="12.125" style="14" customWidth="1"/>
    <col min="8867" max="8879" width="9" style="14"/>
    <col min="8880" max="8880" width="13.75" style="14" customWidth="1"/>
    <col min="8881" max="9102" width="9" style="14"/>
    <col min="9103" max="9103" width="7.75" style="14" customWidth="1"/>
    <col min="9104" max="9104" width="9" style="14"/>
    <col min="9105" max="9105" width="9.875" style="14" customWidth="1"/>
    <col min="9106" max="9106" width="9" style="14"/>
    <col min="9107" max="9107" width="10.75" style="14" customWidth="1"/>
    <col min="9108" max="9108" width="10" style="14" customWidth="1"/>
    <col min="9109" max="9109" width="9" style="14"/>
    <col min="9110" max="9110" width="11.125" style="14" customWidth="1"/>
    <col min="9111" max="9111" width="10.25" style="14" customWidth="1"/>
    <col min="9112" max="9112" width="9" style="14"/>
    <col min="9113" max="9113" width="10.75" style="14" customWidth="1"/>
    <col min="9114" max="9114" width="10" style="14" customWidth="1"/>
    <col min="9115" max="9115" width="9" style="14"/>
    <col min="9116" max="9116" width="10.25" style="14" customWidth="1"/>
    <col min="9117" max="9117" width="10.125" style="14" customWidth="1"/>
    <col min="9118" max="9118" width="10.75" style="14" customWidth="1"/>
    <col min="9119" max="9119" width="7" style="14" customWidth="1"/>
    <col min="9120" max="9120" width="14.25" style="14" customWidth="1"/>
    <col min="9121" max="9121" width="6.75" style="14" customWidth="1"/>
    <col min="9122" max="9122" width="12.125" style="14" customWidth="1"/>
    <col min="9123" max="9135" width="9" style="14"/>
    <col min="9136" max="9136" width="13.75" style="14" customWidth="1"/>
    <col min="9137" max="9358" width="9" style="14"/>
    <col min="9359" max="9359" width="7.75" style="14" customWidth="1"/>
    <col min="9360" max="9360" width="9" style="14"/>
    <col min="9361" max="9361" width="9.875" style="14" customWidth="1"/>
    <col min="9362" max="9362" width="9" style="14"/>
    <col min="9363" max="9363" width="10.75" style="14" customWidth="1"/>
    <col min="9364" max="9364" width="10" style="14" customWidth="1"/>
    <col min="9365" max="9365" width="9" style="14"/>
    <col min="9366" max="9366" width="11.125" style="14" customWidth="1"/>
    <col min="9367" max="9367" width="10.25" style="14" customWidth="1"/>
    <col min="9368" max="9368" width="9" style="14"/>
    <col min="9369" max="9369" width="10.75" style="14" customWidth="1"/>
    <col min="9370" max="9370" width="10" style="14" customWidth="1"/>
    <col min="9371" max="9371" width="9" style="14"/>
    <col min="9372" max="9372" width="10.25" style="14" customWidth="1"/>
    <col min="9373" max="9373" width="10.125" style="14" customWidth="1"/>
    <col min="9374" max="9374" width="10.75" style="14" customWidth="1"/>
    <col min="9375" max="9375" width="7" style="14" customWidth="1"/>
    <col min="9376" max="9376" width="14.25" style="14" customWidth="1"/>
    <col min="9377" max="9377" width="6.75" style="14" customWidth="1"/>
    <col min="9378" max="9378" width="12.125" style="14" customWidth="1"/>
    <col min="9379" max="9391" width="9" style="14"/>
    <col min="9392" max="9392" width="13.75" style="14" customWidth="1"/>
    <col min="9393" max="9614" width="9" style="14"/>
    <col min="9615" max="9615" width="7.75" style="14" customWidth="1"/>
    <col min="9616" max="9616" width="9" style="14"/>
    <col min="9617" max="9617" width="9.875" style="14" customWidth="1"/>
    <col min="9618" max="9618" width="9" style="14"/>
    <col min="9619" max="9619" width="10.75" style="14" customWidth="1"/>
    <col min="9620" max="9620" width="10" style="14" customWidth="1"/>
    <col min="9621" max="9621" width="9" style="14"/>
    <col min="9622" max="9622" width="11.125" style="14" customWidth="1"/>
    <col min="9623" max="9623" width="10.25" style="14" customWidth="1"/>
    <col min="9624" max="9624" width="9" style="14"/>
    <col min="9625" max="9625" width="10.75" style="14" customWidth="1"/>
    <col min="9626" max="9626" width="10" style="14" customWidth="1"/>
    <col min="9627" max="9627" width="9" style="14"/>
    <col min="9628" max="9628" width="10.25" style="14" customWidth="1"/>
    <col min="9629" max="9629" width="10.125" style="14" customWidth="1"/>
    <col min="9630" max="9630" width="10.75" style="14" customWidth="1"/>
    <col min="9631" max="9631" width="7" style="14" customWidth="1"/>
    <col min="9632" max="9632" width="14.25" style="14" customWidth="1"/>
    <col min="9633" max="9633" width="6.75" style="14" customWidth="1"/>
    <col min="9634" max="9634" width="12.125" style="14" customWidth="1"/>
    <col min="9635" max="9647" width="9" style="14"/>
    <col min="9648" max="9648" width="13.75" style="14" customWidth="1"/>
    <col min="9649" max="9870" width="9" style="14"/>
    <col min="9871" max="9871" width="7.75" style="14" customWidth="1"/>
    <col min="9872" max="9872" width="9" style="14"/>
    <col min="9873" max="9873" width="9.875" style="14" customWidth="1"/>
    <col min="9874" max="9874" width="9" style="14"/>
    <col min="9875" max="9875" width="10.75" style="14" customWidth="1"/>
    <col min="9876" max="9876" width="10" style="14" customWidth="1"/>
    <col min="9877" max="9877" width="9" style="14"/>
    <col min="9878" max="9878" width="11.125" style="14" customWidth="1"/>
    <col min="9879" max="9879" width="10.25" style="14" customWidth="1"/>
    <col min="9880" max="9880" width="9" style="14"/>
    <col min="9881" max="9881" width="10.75" style="14" customWidth="1"/>
    <col min="9882" max="9882" width="10" style="14" customWidth="1"/>
    <col min="9883" max="9883" width="9" style="14"/>
    <col min="9884" max="9884" width="10.25" style="14" customWidth="1"/>
    <col min="9885" max="9885" width="10.125" style="14" customWidth="1"/>
    <col min="9886" max="9886" width="10.75" style="14" customWidth="1"/>
    <col min="9887" max="9887" width="7" style="14" customWidth="1"/>
    <col min="9888" max="9888" width="14.25" style="14" customWidth="1"/>
    <col min="9889" max="9889" width="6.75" style="14" customWidth="1"/>
    <col min="9890" max="9890" width="12.125" style="14" customWidth="1"/>
    <col min="9891" max="9903" width="9" style="14"/>
    <col min="9904" max="9904" width="13.75" style="14" customWidth="1"/>
    <col min="9905" max="10126" width="9" style="14"/>
    <col min="10127" max="10127" width="7.75" style="14" customWidth="1"/>
    <col min="10128" max="10128" width="9" style="14"/>
    <col min="10129" max="10129" width="9.875" style="14" customWidth="1"/>
    <col min="10130" max="10130" width="9" style="14"/>
    <col min="10131" max="10131" width="10.75" style="14" customWidth="1"/>
    <col min="10132" max="10132" width="10" style="14" customWidth="1"/>
    <col min="10133" max="10133" width="9" style="14"/>
    <col min="10134" max="10134" width="11.125" style="14" customWidth="1"/>
    <col min="10135" max="10135" width="10.25" style="14" customWidth="1"/>
    <col min="10136" max="10136" width="9" style="14"/>
    <col min="10137" max="10137" width="10.75" style="14" customWidth="1"/>
    <col min="10138" max="10138" width="10" style="14" customWidth="1"/>
    <col min="10139" max="10139" width="9" style="14"/>
    <col min="10140" max="10140" width="10.25" style="14" customWidth="1"/>
    <col min="10141" max="10141" width="10.125" style="14" customWidth="1"/>
    <col min="10142" max="10142" width="10.75" style="14" customWidth="1"/>
    <col min="10143" max="10143" width="7" style="14" customWidth="1"/>
    <col min="10144" max="10144" width="14.25" style="14" customWidth="1"/>
    <col min="10145" max="10145" width="6.75" style="14" customWidth="1"/>
    <col min="10146" max="10146" width="12.125" style="14" customWidth="1"/>
    <col min="10147" max="10159" width="9" style="14"/>
    <col min="10160" max="10160" width="13.75" style="14" customWidth="1"/>
    <col min="10161" max="10382" width="9" style="14"/>
    <col min="10383" max="10383" width="7.75" style="14" customWidth="1"/>
    <col min="10384" max="10384" width="9" style="14"/>
    <col min="10385" max="10385" width="9.875" style="14" customWidth="1"/>
    <col min="10386" max="10386" width="9" style="14"/>
    <col min="10387" max="10387" width="10.75" style="14" customWidth="1"/>
    <col min="10388" max="10388" width="10" style="14" customWidth="1"/>
    <col min="10389" max="10389" width="9" style="14"/>
    <col min="10390" max="10390" width="11.125" style="14" customWidth="1"/>
    <col min="10391" max="10391" width="10.25" style="14" customWidth="1"/>
    <col min="10392" max="10392" width="9" style="14"/>
    <col min="10393" max="10393" width="10.75" style="14" customWidth="1"/>
    <col min="10394" max="10394" width="10" style="14" customWidth="1"/>
    <col min="10395" max="10395" width="9" style="14"/>
    <col min="10396" max="10396" width="10.25" style="14" customWidth="1"/>
    <col min="10397" max="10397" width="10.125" style="14" customWidth="1"/>
    <col min="10398" max="10398" width="10.75" style="14" customWidth="1"/>
    <col min="10399" max="10399" width="7" style="14" customWidth="1"/>
    <col min="10400" max="10400" width="14.25" style="14" customWidth="1"/>
    <col min="10401" max="10401" width="6.75" style="14" customWidth="1"/>
    <col min="10402" max="10402" width="12.125" style="14" customWidth="1"/>
    <col min="10403" max="10415" width="9" style="14"/>
    <col min="10416" max="10416" width="13.75" style="14" customWidth="1"/>
    <col min="10417" max="10638" width="9" style="14"/>
    <col min="10639" max="10639" width="7.75" style="14" customWidth="1"/>
    <col min="10640" max="10640" width="9" style="14"/>
    <col min="10641" max="10641" width="9.875" style="14" customWidth="1"/>
    <col min="10642" max="10642" width="9" style="14"/>
    <col min="10643" max="10643" width="10.75" style="14" customWidth="1"/>
    <col min="10644" max="10644" width="10" style="14" customWidth="1"/>
    <col min="10645" max="10645" width="9" style="14"/>
    <col min="10646" max="10646" width="11.125" style="14" customWidth="1"/>
    <col min="10647" max="10647" width="10.25" style="14" customWidth="1"/>
    <col min="10648" max="10648" width="9" style="14"/>
    <col min="10649" max="10649" width="10.75" style="14" customWidth="1"/>
    <col min="10650" max="10650" width="10" style="14" customWidth="1"/>
    <col min="10651" max="10651" width="9" style="14"/>
    <col min="10652" max="10652" width="10.25" style="14" customWidth="1"/>
    <col min="10653" max="10653" width="10.125" style="14" customWidth="1"/>
    <col min="10654" max="10654" width="10.75" style="14" customWidth="1"/>
    <col min="10655" max="10655" width="7" style="14" customWidth="1"/>
    <col min="10656" max="10656" width="14.25" style="14" customWidth="1"/>
    <col min="10657" max="10657" width="6.75" style="14" customWidth="1"/>
    <col min="10658" max="10658" width="12.125" style="14" customWidth="1"/>
    <col min="10659" max="10671" width="9" style="14"/>
    <col min="10672" max="10672" width="13.75" style="14" customWidth="1"/>
    <col min="10673" max="10894" width="9" style="14"/>
    <col min="10895" max="10895" width="7.75" style="14" customWidth="1"/>
    <col min="10896" max="10896" width="9" style="14"/>
    <col min="10897" max="10897" width="9.875" style="14" customWidth="1"/>
    <col min="10898" max="10898" width="9" style="14"/>
    <col min="10899" max="10899" width="10.75" style="14" customWidth="1"/>
    <col min="10900" max="10900" width="10" style="14" customWidth="1"/>
    <col min="10901" max="10901" width="9" style="14"/>
    <col min="10902" max="10902" width="11.125" style="14" customWidth="1"/>
    <col min="10903" max="10903" width="10.25" style="14" customWidth="1"/>
    <col min="10904" max="10904" width="9" style="14"/>
    <col min="10905" max="10905" width="10.75" style="14" customWidth="1"/>
    <col min="10906" max="10906" width="10" style="14" customWidth="1"/>
    <col min="10907" max="10907" width="9" style="14"/>
    <col min="10908" max="10908" width="10.25" style="14" customWidth="1"/>
    <col min="10909" max="10909" width="10.125" style="14" customWidth="1"/>
    <col min="10910" max="10910" width="10.75" style="14" customWidth="1"/>
    <col min="10911" max="10911" width="7" style="14" customWidth="1"/>
    <col min="10912" max="10912" width="14.25" style="14" customWidth="1"/>
    <col min="10913" max="10913" width="6.75" style="14" customWidth="1"/>
    <col min="10914" max="10914" width="12.125" style="14" customWidth="1"/>
    <col min="10915" max="10927" width="9" style="14"/>
    <col min="10928" max="10928" width="13.75" style="14" customWidth="1"/>
    <col min="10929" max="11150" width="9" style="14"/>
    <col min="11151" max="11151" width="7.75" style="14" customWidth="1"/>
    <col min="11152" max="11152" width="9" style="14"/>
    <col min="11153" max="11153" width="9.875" style="14" customWidth="1"/>
    <col min="11154" max="11154" width="9" style="14"/>
    <col min="11155" max="11155" width="10.75" style="14" customWidth="1"/>
    <col min="11156" max="11156" width="10" style="14" customWidth="1"/>
    <col min="11157" max="11157" width="9" style="14"/>
    <col min="11158" max="11158" width="11.125" style="14" customWidth="1"/>
    <col min="11159" max="11159" width="10.25" style="14" customWidth="1"/>
    <col min="11160" max="11160" width="9" style="14"/>
    <col min="11161" max="11161" width="10.75" style="14" customWidth="1"/>
    <col min="11162" max="11162" width="10" style="14" customWidth="1"/>
    <col min="11163" max="11163" width="9" style="14"/>
    <col min="11164" max="11164" width="10.25" style="14" customWidth="1"/>
    <col min="11165" max="11165" width="10.125" style="14" customWidth="1"/>
    <col min="11166" max="11166" width="10.75" style="14" customWidth="1"/>
    <col min="11167" max="11167" width="7" style="14" customWidth="1"/>
    <col min="11168" max="11168" width="14.25" style="14" customWidth="1"/>
    <col min="11169" max="11169" width="6.75" style="14" customWidth="1"/>
    <col min="11170" max="11170" width="12.125" style="14" customWidth="1"/>
    <col min="11171" max="11183" width="9" style="14"/>
    <col min="11184" max="11184" width="13.75" style="14" customWidth="1"/>
    <col min="11185" max="11406" width="9" style="14"/>
    <col min="11407" max="11407" width="7.75" style="14" customWidth="1"/>
    <col min="11408" max="11408" width="9" style="14"/>
    <col min="11409" max="11409" width="9.875" style="14" customWidth="1"/>
    <col min="11410" max="11410" width="9" style="14"/>
    <col min="11411" max="11411" width="10.75" style="14" customWidth="1"/>
    <col min="11412" max="11412" width="10" style="14" customWidth="1"/>
    <col min="11413" max="11413" width="9" style="14"/>
    <col min="11414" max="11414" width="11.125" style="14" customWidth="1"/>
    <col min="11415" max="11415" width="10.25" style="14" customWidth="1"/>
    <col min="11416" max="11416" width="9" style="14"/>
    <col min="11417" max="11417" width="10.75" style="14" customWidth="1"/>
    <col min="11418" max="11418" width="10" style="14" customWidth="1"/>
    <col min="11419" max="11419" width="9" style="14"/>
    <col min="11420" max="11420" width="10.25" style="14" customWidth="1"/>
    <col min="11421" max="11421" width="10.125" style="14" customWidth="1"/>
    <col min="11422" max="11422" width="10.75" style="14" customWidth="1"/>
    <col min="11423" max="11423" width="7" style="14" customWidth="1"/>
    <col min="11424" max="11424" width="14.25" style="14" customWidth="1"/>
    <col min="11425" max="11425" width="6.75" style="14" customWidth="1"/>
    <col min="11426" max="11426" width="12.125" style="14" customWidth="1"/>
    <col min="11427" max="11439" width="9" style="14"/>
    <col min="11440" max="11440" width="13.75" style="14" customWidth="1"/>
    <col min="11441" max="11662" width="9" style="14"/>
    <col min="11663" max="11663" width="7.75" style="14" customWidth="1"/>
    <col min="11664" max="11664" width="9" style="14"/>
    <col min="11665" max="11665" width="9.875" style="14" customWidth="1"/>
    <col min="11666" max="11666" width="9" style="14"/>
    <col min="11667" max="11667" width="10.75" style="14" customWidth="1"/>
    <col min="11668" max="11668" width="10" style="14" customWidth="1"/>
    <col min="11669" max="11669" width="9" style="14"/>
    <col min="11670" max="11670" width="11.125" style="14" customWidth="1"/>
    <col min="11671" max="11671" width="10.25" style="14" customWidth="1"/>
    <col min="11672" max="11672" width="9" style="14"/>
    <col min="11673" max="11673" width="10.75" style="14" customWidth="1"/>
    <col min="11674" max="11674" width="10" style="14" customWidth="1"/>
    <col min="11675" max="11675" width="9" style="14"/>
    <col min="11676" max="11676" width="10.25" style="14" customWidth="1"/>
    <col min="11677" max="11677" width="10.125" style="14" customWidth="1"/>
    <col min="11678" max="11678" width="10.75" style="14" customWidth="1"/>
    <col min="11679" max="11679" width="7" style="14" customWidth="1"/>
    <col min="11680" max="11680" width="14.25" style="14" customWidth="1"/>
    <col min="11681" max="11681" width="6.75" style="14" customWidth="1"/>
    <col min="11682" max="11682" width="12.125" style="14" customWidth="1"/>
    <col min="11683" max="11695" width="9" style="14"/>
    <col min="11696" max="11696" width="13.75" style="14" customWidth="1"/>
    <col min="11697" max="11918" width="9" style="14"/>
    <col min="11919" max="11919" width="7.75" style="14" customWidth="1"/>
    <col min="11920" max="11920" width="9" style="14"/>
    <col min="11921" max="11921" width="9.875" style="14" customWidth="1"/>
    <col min="11922" max="11922" width="9" style="14"/>
    <col min="11923" max="11923" width="10.75" style="14" customWidth="1"/>
    <col min="11924" max="11924" width="10" style="14" customWidth="1"/>
    <col min="11925" max="11925" width="9" style="14"/>
    <col min="11926" max="11926" width="11.125" style="14" customWidth="1"/>
    <col min="11927" max="11927" width="10.25" style="14" customWidth="1"/>
    <col min="11928" max="11928" width="9" style="14"/>
    <col min="11929" max="11929" width="10.75" style="14" customWidth="1"/>
    <col min="11930" max="11930" width="10" style="14" customWidth="1"/>
    <col min="11931" max="11931" width="9" style="14"/>
    <col min="11932" max="11932" width="10.25" style="14" customWidth="1"/>
    <col min="11933" max="11933" width="10.125" style="14" customWidth="1"/>
    <col min="11934" max="11934" width="10.75" style="14" customWidth="1"/>
    <col min="11935" max="11935" width="7" style="14" customWidth="1"/>
    <col min="11936" max="11936" width="14.25" style="14" customWidth="1"/>
    <col min="11937" max="11937" width="6.75" style="14" customWidth="1"/>
    <col min="11938" max="11938" width="12.125" style="14" customWidth="1"/>
    <col min="11939" max="11951" width="9" style="14"/>
    <col min="11952" max="11952" width="13.75" style="14" customWidth="1"/>
    <col min="11953" max="12174" width="9" style="14"/>
    <col min="12175" max="12175" width="7.75" style="14" customWidth="1"/>
    <col min="12176" max="12176" width="9" style="14"/>
    <col min="12177" max="12177" width="9.875" style="14" customWidth="1"/>
    <col min="12178" max="12178" width="9" style="14"/>
    <col min="12179" max="12179" width="10.75" style="14" customWidth="1"/>
    <col min="12180" max="12180" width="10" style="14" customWidth="1"/>
    <col min="12181" max="12181" width="9" style="14"/>
    <col min="12182" max="12182" width="11.125" style="14" customWidth="1"/>
    <col min="12183" max="12183" width="10.25" style="14" customWidth="1"/>
    <col min="12184" max="12184" width="9" style="14"/>
    <col min="12185" max="12185" width="10.75" style="14" customWidth="1"/>
    <col min="12186" max="12186" width="10" style="14" customWidth="1"/>
    <col min="12187" max="12187" width="9" style="14"/>
    <col min="12188" max="12188" width="10.25" style="14" customWidth="1"/>
    <col min="12189" max="12189" width="10.125" style="14" customWidth="1"/>
    <col min="12190" max="12190" width="10.75" style="14" customWidth="1"/>
    <col min="12191" max="12191" width="7" style="14" customWidth="1"/>
    <col min="12192" max="12192" width="14.25" style="14" customWidth="1"/>
    <col min="12193" max="12193" width="6.75" style="14" customWidth="1"/>
    <col min="12194" max="12194" width="12.125" style="14" customWidth="1"/>
    <col min="12195" max="12207" width="9" style="14"/>
    <col min="12208" max="12208" width="13.75" style="14" customWidth="1"/>
    <col min="12209" max="12430" width="9" style="14"/>
    <col min="12431" max="12431" width="7.75" style="14" customWidth="1"/>
    <col min="12432" max="12432" width="9" style="14"/>
    <col min="12433" max="12433" width="9.875" style="14" customWidth="1"/>
    <col min="12434" max="12434" width="9" style="14"/>
    <col min="12435" max="12435" width="10.75" style="14" customWidth="1"/>
    <col min="12436" max="12436" width="10" style="14" customWidth="1"/>
    <col min="12437" max="12437" width="9" style="14"/>
    <col min="12438" max="12438" width="11.125" style="14" customWidth="1"/>
    <col min="12439" max="12439" width="10.25" style="14" customWidth="1"/>
    <col min="12440" max="12440" width="9" style="14"/>
    <col min="12441" max="12441" width="10.75" style="14" customWidth="1"/>
    <col min="12442" max="12442" width="10" style="14" customWidth="1"/>
    <col min="12443" max="12443" width="9" style="14"/>
    <col min="12444" max="12444" width="10.25" style="14" customWidth="1"/>
    <col min="12445" max="12445" width="10.125" style="14" customWidth="1"/>
    <col min="12446" max="12446" width="10.75" style="14" customWidth="1"/>
    <col min="12447" max="12447" width="7" style="14" customWidth="1"/>
    <col min="12448" max="12448" width="14.25" style="14" customWidth="1"/>
    <col min="12449" max="12449" width="6.75" style="14" customWidth="1"/>
    <col min="12450" max="12450" width="12.125" style="14" customWidth="1"/>
    <col min="12451" max="12463" width="9" style="14"/>
    <col min="12464" max="12464" width="13.75" style="14" customWidth="1"/>
    <col min="12465" max="12686" width="9" style="14"/>
    <col min="12687" max="12687" width="7.75" style="14" customWidth="1"/>
    <col min="12688" max="12688" width="9" style="14"/>
    <col min="12689" max="12689" width="9.875" style="14" customWidth="1"/>
    <col min="12690" max="12690" width="9" style="14"/>
    <col min="12691" max="12691" width="10.75" style="14" customWidth="1"/>
    <col min="12692" max="12692" width="10" style="14" customWidth="1"/>
    <col min="12693" max="12693" width="9" style="14"/>
    <col min="12694" max="12694" width="11.125" style="14" customWidth="1"/>
    <col min="12695" max="12695" width="10.25" style="14" customWidth="1"/>
    <col min="12696" max="12696" width="9" style="14"/>
    <col min="12697" max="12697" width="10.75" style="14" customWidth="1"/>
    <col min="12698" max="12698" width="10" style="14" customWidth="1"/>
    <col min="12699" max="12699" width="9" style="14"/>
    <col min="12700" max="12700" width="10.25" style="14" customWidth="1"/>
    <col min="12701" max="12701" width="10.125" style="14" customWidth="1"/>
    <col min="12702" max="12702" width="10.75" style="14" customWidth="1"/>
    <col min="12703" max="12703" width="7" style="14" customWidth="1"/>
    <col min="12704" max="12704" width="14.25" style="14" customWidth="1"/>
    <col min="12705" max="12705" width="6.75" style="14" customWidth="1"/>
    <col min="12706" max="12706" width="12.125" style="14" customWidth="1"/>
    <col min="12707" max="12719" width="9" style="14"/>
    <col min="12720" max="12720" width="13.75" style="14" customWidth="1"/>
    <col min="12721" max="12942" width="9" style="14"/>
    <col min="12943" max="12943" width="7.75" style="14" customWidth="1"/>
    <col min="12944" max="12944" width="9" style="14"/>
    <col min="12945" max="12945" width="9.875" style="14" customWidth="1"/>
    <col min="12946" max="12946" width="9" style="14"/>
    <col min="12947" max="12947" width="10.75" style="14" customWidth="1"/>
    <col min="12948" max="12948" width="10" style="14" customWidth="1"/>
    <col min="12949" max="12949" width="9" style="14"/>
    <col min="12950" max="12950" width="11.125" style="14" customWidth="1"/>
    <col min="12951" max="12951" width="10.25" style="14" customWidth="1"/>
    <col min="12952" max="12952" width="9" style="14"/>
    <col min="12953" max="12953" width="10.75" style="14" customWidth="1"/>
    <col min="12954" max="12954" width="10" style="14" customWidth="1"/>
    <col min="12955" max="12955" width="9" style="14"/>
    <col min="12956" max="12956" width="10.25" style="14" customWidth="1"/>
    <col min="12957" max="12957" width="10.125" style="14" customWidth="1"/>
    <col min="12958" max="12958" width="10.75" style="14" customWidth="1"/>
    <col min="12959" max="12959" width="7" style="14" customWidth="1"/>
    <col min="12960" max="12960" width="14.25" style="14" customWidth="1"/>
    <col min="12961" max="12961" width="6.75" style="14" customWidth="1"/>
    <col min="12962" max="12962" width="12.125" style="14" customWidth="1"/>
    <col min="12963" max="12975" width="9" style="14"/>
    <col min="12976" max="12976" width="13.75" style="14" customWidth="1"/>
    <col min="12977" max="13198" width="9" style="14"/>
    <col min="13199" max="13199" width="7.75" style="14" customWidth="1"/>
    <col min="13200" max="13200" width="9" style="14"/>
    <col min="13201" max="13201" width="9.875" style="14" customWidth="1"/>
    <col min="13202" max="13202" width="9" style="14"/>
    <col min="13203" max="13203" width="10.75" style="14" customWidth="1"/>
    <col min="13204" max="13204" width="10" style="14" customWidth="1"/>
    <col min="13205" max="13205" width="9" style="14"/>
    <col min="13206" max="13206" width="11.125" style="14" customWidth="1"/>
    <col min="13207" max="13207" width="10.25" style="14" customWidth="1"/>
    <col min="13208" max="13208" width="9" style="14"/>
    <col min="13209" max="13209" width="10.75" style="14" customWidth="1"/>
    <col min="13210" max="13210" width="10" style="14" customWidth="1"/>
    <col min="13211" max="13211" width="9" style="14"/>
    <col min="13212" max="13212" width="10.25" style="14" customWidth="1"/>
    <col min="13213" max="13213" width="10.125" style="14" customWidth="1"/>
    <col min="13214" max="13214" width="10.75" style="14" customWidth="1"/>
    <col min="13215" max="13215" width="7" style="14" customWidth="1"/>
    <col min="13216" max="13216" width="14.25" style="14" customWidth="1"/>
    <col min="13217" max="13217" width="6.75" style="14" customWidth="1"/>
    <col min="13218" max="13218" width="12.125" style="14" customWidth="1"/>
    <col min="13219" max="13231" width="9" style="14"/>
    <col min="13232" max="13232" width="13.75" style="14" customWidth="1"/>
    <col min="13233" max="13454" width="9" style="14"/>
    <col min="13455" max="13455" width="7.75" style="14" customWidth="1"/>
    <col min="13456" max="13456" width="9" style="14"/>
    <col min="13457" max="13457" width="9.875" style="14" customWidth="1"/>
    <col min="13458" max="13458" width="9" style="14"/>
    <col min="13459" max="13459" width="10.75" style="14" customWidth="1"/>
    <col min="13460" max="13460" width="10" style="14" customWidth="1"/>
    <col min="13461" max="13461" width="9" style="14"/>
    <col min="13462" max="13462" width="11.125" style="14" customWidth="1"/>
    <col min="13463" max="13463" width="10.25" style="14" customWidth="1"/>
    <col min="13464" max="13464" width="9" style="14"/>
    <col min="13465" max="13465" width="10.75" style="14" customWidth="1"/>
    <col min="13466" max="13466" width="10" style="14" customWidth="1"/>
    <col min="13467" max="13467" width="9" style="14"/>
    <col min="13468" max="13468" width="10.25" style="14" customWidth="1"/>
    <col min="13469" max="13469" width="10.125" style="14" customWidth="1"/>
    <col min="13470" max="13470" width="10.75" style="14" customWidth="1"/>
    <col min="13471" max="13471" width="7" style="14" customWidth="1"/>
    <col min="13472" max="13472" width="14.25" style="14" customWidth="1"/>
    <col min="13473" max="13473" width="6.75" style="14" customWidth="1"/>
    <col min="13474" max="13474" width="12.125" style="14" customWidth="1"/>
    <col min="13475" max="13487" width="9" style="14"/>
    <col min="13488" max="13488" width="13.75" style="14" customWidth="1"/>
    <col min="13489" max="13710" width="9" style="14"/>
    <col min="13711" max="13711" width="7.75" style="14" customWidth="1"/>
    <col min="13712" max="13712" width="9" style="14"/>
    <col min="13713" max="13713" width="9.875" style="14" customWidth="1"/>
    <col min="13714" max="13714" width="9" style="14"/>
    <col min="13715" max="13715" width="10.75" style="14" customWidth="1"/>
    <col min="13716" max="13716" width="10" style="14" customWidth="1"/>
    <col min="13717" max="13717" width="9" style="14"/>
    <col min="13718" max="13718" width="11.125" style="14" customWidth="1"/>
    <col min="13719" max="13719" width="10.25" style="14" customWidth="1"/>
    <col min="13720" max="13720" width="9" style="14"/>
    <col min="13721" max="13721" width="10.75" style="14" customWidth="1"/>
    <col min="13722" max="13722" width="10" style="14" customWidth="1"/>
    <col min="13723" max="13723" width="9" style="14"/>
    <col min="13724" max="13724" width="10.25" style="14" customWidth="1"/>
    <col min="13725" max="13725" width="10.125" style="14" customWidth="1"/>
    <col min="13726" max="13726" width="10.75" style="14" customWidth="1"/>
    <col min="13727" max="13727" width="7" style="14" customWidth="1"/>
    <col min="13728" max="13728" width="14.25" style="14" customWidth="1"/>
    <col min="13729" max="13729" width="6.75" style="14" customWidth="1"/>
    <col min="13730" max="13730" width="12.125" style="14" customWidth="1"/>
    <col min="13731" max="13743" width="9" style="14"/>
    <col min="13744" max="13744" width="13.75" style="14" customWidth="1"/>
    <col min="13745" max="13966" width="9" style="14"/>
    <col min="13967" max="13967" width="7.75" style="14" customWidth="1"/>
    <col min="13968" max="13968" width="9" style="14"/>
    <col min="13969" max="13969" width="9.875" style="14" customWidth="1"/>
    <col min="13970" max="13970" width="9" style="14"/>
    <col min="13971" max="13971" width="10.75" style="14" customWidth="1"/>
    <col min="13972" max="13972" width="10" style="14" customWidth="1"/>
    <col min="13973" max="13973" width="9" style="14"/>
    <col min="13974" max="13974" width="11.125" style="14" customWidth="1"/>
    <col min="13975" max="13975" width="10.25" style="14" customWidth="1"/>
    <col min="13976" max="13976" width="9" style="14"/>
    <col min="13977" max="13977" width="10.75" style="14" customWidth="1"/>
    <col min="13978" max="13978" width="10" style="14" customWidth="1"/>
    <col min="13979" max="13979" width="9" style="14"/>
    <col min="13980" max="13980" width="10.25" style="14" customWidth="1"/>
    <col min="13981" max="13981" width="10.125" style="14" customWidth="1"/>
    <col min="13982" max="13982" width="10.75" style="14" customWidth="1"/>
    <col min="13983" max="13983" width="7" style="14" customWidth="1"/>
    <col min="13984" max="13984" width="14.25" style="14" customWidth="1"/>
    <col min="13985" max="13985" width="6.75" style="14" customWidth="1"/>
    <col min="13986" max="13986" width="12.125" style="14" customWidth="1"/>
    <col min="13987" max="13999" width="9" style="14"/>
    <col min="14000" max="14000" width="13.75" style="14" customWidth="1"/>
    <col min="14001" max="14222" width="9" style="14"/>
    <col min="14223" max="14223" width="7.75" style="14" customWidth="1"/>
    <col min="14224" max="14224" width="9" style="14"/>
    <col min="14225" max="14225" width="9.875" style="14" customWidth="1"/>
    <col min="14226" max="14226" width="9" style="14"/>
    <col min="14227" max="14227" width="10.75" style="14" customWidth="1"/>
    <col min="14228" max="14228" width="10" style="14" customWidth="1"/>
    <col min="14229" max="14229" width="9" style="14"/>
    <col min="14230" max="14230" width="11.125" style="14" customWidth="1"/>
    <col min="14231" max="14231" width="10.25" style="14" customWidth="1"/>
    <col min="14232" max="14232" width="9" style="14"/>
    <col min="14233" max="14233" width="10.75" style="14" customWidth="1"/>
    <col min="14234" max="14234" width="10" style="14" customWidth="1"/>
    <col min="14235" max="14235" width="9" style="14"/>
    <col min="14236" max="14236" width="10.25" style="14" customWidth="1"/>
    <col min="14237" max="14237" width="10.125" style="14" customWidth="1"/>
    <col min="14238" max="14238" width="10.75" style="14" customWidth="1"/>
    <col min="14239" max="14239" width="7" style="14" customWidth="1"/>
    <col min="14240" max="14240" width="14.25" style="14" customWidth="1"/>
    <col min="14241" max="14241" width="6.75" style="14" customWidth="1"/>
    <col min="14242" max="14242" width="12.125" style="14" customWidth="1"/>
    <col min="14243" max="14255" width="9" style="14"/>
    <col min="14256" max="14256" width="13.75" style="14" customWidth="1"/>
    <col min="14257" max="14478" width="9" style="14"/>
    <col min="14479" max="14479" width="7.75" style="14" customWidth="1"/>
    <col min="14480" max="14480" width="9" style="14"/>
    <col min="14481" max="14481" width="9.875" style="14" customWidth="1"/>
    <col min="14482" max="14482" width="9" style="14"/>
    <col min="14483" max="14483" width="10.75" style="14" customWidth="1"/>
    <col min="14484" max="14484" width="10" style="14" customWidth="1"/>
    <col min="14485" max="14485" width="9" style="14"/>
    <col min="14486" max="14486" width="11.125" style="14" customWidth="1"/>
    <col min="14487" max="14487" width="10.25" style="14" customWidth="1"/>
    <col min="14488" max="14488" width="9" style="14"/>
    <col min="14489" max="14489" width="10.75" style="14" customWidth="1"/>
    <col min="14490" max="14490" width="10" style="14" customWidth="1"/>
    <col min="14491" max="14491" width="9" style="14"/>
    <col min="14492" max="14492" width="10.25" style="14" customWidth="1"/>
    <col min="14493" max="14493" width="10.125" style="14" customWidth="1"/>
    <col min="14494" max="14494" width="10.75" style="14" customWidth="1"/>
    <col min="14495" max="14495" width="7" style="14" customWidth="1"/>
    <col min="14496" max="14496" width="14.25" style="14" customWidth="1"/>
    <col min="14497" max="14497" width="6.75" style="14" customWidth="1"/>
    <col min="14498" max="14498" width="12.125" style="14" customWidth="1"/>
    <col min="14499" max="14511" width="9" style="14"/>
    <col min="14512" max="14512" width="13.75" style="14" customWidth="1"/>
    <col min="14513" max="14734" width="9" style="14"/>
    <col min="14735" max="14735" width="7.75" style="14" customWidth="1"/>
    <col min="14736" max="14736" width="9" style="14"/>
    <col min="14737" max="14737" width="9.875" style="14" customWidth="1"/>
    <col min="14738" max="14738" width="9" style="14"/>
    <col min="14739" max="14739" width="10.75" style="14" customWidth="1"/>
    <col min="14740" max="14740" width="10" style="14" customWidth="1"/>
    <col min="14741" max="14741" width="9" style="14"/>
    <col min="14742" max="14742" width="11.125" style="14" customWidth="1"/>
    <col min="14743" max="14743" width="10.25" style="14" customWidth="1"/>
    <col min="14744" max="14744" width="9" style="14"/>
    <col min="14745" max="14745" width="10.75" style="14" customWidth="1"/>
    <col min="14746" max="14746" width="10" style="14" customWidth="1"/>
    <col min="14747" max="14747" width="9" style="14"/>
    <col min="14748" max="14748" width="10.25" style="14" customWidth="1"/>
    <col min="14749" max="14749" width="10.125" style="14" customWidth="1"/>
    <col min="14750" max="14750" width="10.75" style="14" customWidth="1"/>
    <col min="14751" max="14751" width="7" style="14" customWidth="1"/>
    <col min="14752" max="14752" width="14.25" style="14" customWidth="1"/>
    <col min="14753" max="14753" width="6.75" style="14" customWidth="1"/>
    <col min="14754" max="14754" width="12.125" style="14" customWidth="1"/>
    <col min="14755" max="14767" width="9" style="14"/>
    <col min="14768" max="14768" width="13.75" style="14" customWidth="1"/>
    <col min="14769" max="14990" width="9" style="14"/>
    <col min="14991" max="14991" width="7.75" style="14" customWidth="1"/>
    <col min="14992" max="14992" width="9" style="14"/>
    <col min="14993" max="14993" width="9.875" style="14" customWidth="1"/>
    <col min="14994" max="14994" width="9" style="14"/>
    <col min="14995" max="14995" width="10.75" style="14" customWidth="1"/>
    <col min="14996" max="14996" width="10" style="14" customWidth="1"/>
    <col min="14997" max="14997" width="9" style="14"/>
    <col min="14998" max="14998" width="11.125" style="14" customWidth="1"/>
    <col min="14999" max="14999" width="10.25" style="14" customWidth="1"/>
    <col min="15000" max="15000" width="9" style="14"/>
    <col min="15001" max="15001" width="10.75" style="14" customWidth="1"/>
    <col min="15002" max="15002" width="10" style="14" customWidth="1"/>
    <col min="15003" max="15003" width="9" style="14"/>
    <col min="15004" max="15004" width="10.25" style="14" customWidth="1"/>
    <col min="15005" max="15005" width="10.125" style="14" customWidth="1"/>
    <col min="15006" max="15006" width="10.75" style="14" customWidth="1"/>
    <col min="15007" max="15007" width="7" style="14" customWidth="1"/>
    <col min="15008" max="15008" width="14.25" style="14" customWidth="1"/>
    <col min="15009" max="15009" width="6.75" style="14" customWidth="1"/>
    <col min="15010" max="15010" width="12.125" style="14" customWidth="1"/>
    <col min="15011" max="15023" width="9" style="14"/>
    <col min="15024" max="15024" width="13.75" style="14" customWidth="1"/>
    <col min="15025" max="15246" width="9" style="14"/>
    <col min="15247" max="15247" width="7.75" style="14" customWidth="1"/>
    <col min="15248" max="15248" width="9" style="14"/>
    <col min="15249" max="15249" width="9.875" style="14" customWidth="1"/>
    <col min="15250" max="15250" width="9" style="14"/>
    <col min="15251" max="15251" width="10.75" style="14" customWidth="1"/>
    <col min="15252" max="15252" width="10" style="14" customWidth="1"/>
    <col min="15253" max="15253" width="9" style="14"/>
    <col min="15254" max="15254" width="11.125" style="14" customWidth="1"/>
    <col min="15255" max="15255" width="10.25" style="14" customWidth="1"/>
    <col min="15256" max="15256" width="9" style="14"/>
    <col min="15257" max="15257" width="10.75" style="14" customWidth="1"/>
    <col min="15258" max="15258" width="10" style="14" customWidth="1"/>
    <col min="15259" max="15259" width="9" style="14"/>
    <col min="15260" max="15260" width="10.25" style="14" customWidth="1"/>
    <col min="15261" max="15261" width="10.125" style="14" customWidth="1"/>
    <col min="15262" max="15262" width="10.75" style="14" customWidth="1"/>
    <col min="15263" max="15263" width="7" style="14" customWidth="1"/>
    <col min="15264" max="15264" width="14.25" style="14" customWidth="1"/>
    <col min="15265" max="15265" width="6.75" style="14" customWidth="1"/>
    <col min="15266" max="15266" width="12.125" style="14" customWidth="1"/>
    <col min="15267" max="15279" width="9" style="14"/>
    <col min="15280" max="15280" width="13.75" style="14" customWidth="1"/>
    <col min="15281" max="15502" width="9" style="14"/>
    <col min="15503" max="15503" width="7.75" style="14" customWidth="1"/>
    <col min="15504" max="15504" width="9" style="14"/>
    <col min="15505" max="15505" width="9.875" style="14" customWidth="1"/>
    <col min="15506" max="15506" width="9" style="14"/>
    <col min="15507" max="15507" width="10.75" style="14" customWidth="1"/>
    <col min="15508" max="15508" width="10" style="14" customWidth="1"/>
    <col min="15509" max="15509" width="9" style="14"/>
    <col min="15510" max="15510" width="11.125" style="14" customWidth="1"/>
    <col min="15511" max="15511" width="10.25" style="14" customWidth="1"/>
    <col min="15512" max="15512" width="9" style="14"/>
    <col min="15513" max="15513" width="10.75" style="14" customWidth="1"/>
    <col min="15514" max="15514" width="10" style="14" customWidth="1"/>
    <col min="15515" max="15515" width="9" style="14"/>
    <col min="15516" max="15516" width="10.25" style="14" customWidth="1"/>
    <col min="15517" max="15517" width="10.125" style="14" customWidth="1"/>
    <col min="15518" max="15518" width="10.75" style="14" customWidth="1"/>
    <col min="15519" max="15519" width="7" style="14" customWidth="1"/>
    <col min="15520" max="15520" width="14.25" style="14" customWidth="1"/>
    <col min="15521" max="15521" width="6.75" style="14" customWidth="1"/>
    <col min="15522" max="15522" width="12.125" style="14" customWidth="1"/>
    <col min="15523" max="15535" width="9" style="14"/>
    <col min="15536" max="15536" width="13.75" style="14" customWidth="1"/>
    <col min="15537" max="15758" width="9" style="14"/>
    <col min="15759" max="15759" width="7.75" style="14" customWidth="1"/>
    <col min="15760" max="15760" width="9" style="14"/>
    <col min="15761" max="15761" width="9.875" style="14" customWidth="1"/>
    <col min="15762" max="15762" width="9" style="14"/>
    <col min="15763" max="15763" width="10.75" style="14" customWidth="1"/>
    <col min="15764" max="15764" width="10" style="14" customWidth="1"/>
    <col min="15765" max="15765" width="9" style="14"/>
    <col min="15766" max="15766" width="11.125" style="14" customWidth="1"/>
    <col min="15767" max="15767" width="10.25" style="14" customWidth="1"/>
    <col min="15768" max="15768" width="9" style="14"/>
    <col min="15769" max="15769" width="10.75" style="14" customWidth="1"/>
    <col min="15770" max="15770" width="10" style="14" customWidth="1"/>
    <col min="15771" max="15771" width="9" style="14"/>
    <col min="15772" max="15772" width="10.25" style="14" customWidth="1"/>
    <col min="15773" max="15773" width="10.125" style="14" customWidth="1"/>
    <col min="15774" max="15774" width="10.75" style="14" customWidth="1"/>
    <col min="15775" max="15775" width="7" style="14" customWidth="1"/>
    <col min="15776" max="15776" width="14.25" style="14" customWidth="1"/>
    <col min="15777" max="15777" width="6.75" style="14" customWidth="1"/>
    <col min="15778" max="15778" width="12.125" style="14" customWidth="1"/>
    <col min="15779" max="15791" width="9" style="14"/>
    <col min="15792" max="15792" width="13.75" style="14" customWidth="1"/>
    <col min="15793" max="16014" width="9" style="14"/>
    <col min="16015" max="16015" width="7.75" style="14" customWidth="1"/>
    <col min="16016" max="16016" width="9" style="14"/>
    <col min="16017" max="16017" width="9.875" style="14" customWidth="1"/>
    <col min="16018" max="16018" width="9" style="14"/>
    <col min="16019" max="16019" width="10.75" style="14" customWidth="1"/>
    <col min="16020" max="16020" width="10" style="14" customWidth="1"/>
    <col min="16021" max="16021" width="9" style="14"/>
    <col min="16022" max="16022" width="11.125" style="14" customWidth="1"/>
    <col min="16023" max="16023" width="10.25" style="14" customWidth="1"/>
    <col min="16024" max="16024" width="9" style="14"/>
    <col min="16025" max="16025" width="10.75" style="14" customWidth="1"/>
    <col min="16026" max="16026" width="10" style="14" customWidth="1"/>
    <col min="16027" max="16027" width="9" style="14"/>
    <col min="16028" max="16028" width="10.25" style="14" customWidth="1"/>
    <col min="16029" max="16029" width="10.125" style="14" customWidth="1"/>
    <col min="16030" max="16030" width="10.75" style="14" customWidth="1"/>
    <col min="16031" max="16031" width="7" style="14" customWidth="1"/>
    <col min="16032" max="16032" width="14.25" style="14" customWidth="1"/>
    <col min="16033" max="16033" width="6.75" style="14" customWidth="1"/>
    <col min="16034" max="16034" width="12.125" style="14" customWidth="1"/>
    <col min="16035" max="16047" width="9" style="14"/>
    <col min="16048" max="16048" width="13.75" style="14" customWidth="1"/>
    <col min="16049" max="16270" width="9" style="14"/>
    <col min="16271" max="16382" width="9.125" style="14" customWidth="1"/>
    <col min="16383" max="16384" width="9" style="14"/>
  </cols>
  <sheetData>
    <row r="1" spans="1:19" ht="21.6" customHeight="1" x14ac:dyDescent="0.2">
      <c r="A1" s="250" t="s">
        <v>161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</row>
    <row r="2" spans="1:19" ht="20.100000000000001" customHeight="1" x14ac:dyDescent="0.2">
      <c r="A2" s="251" t="s">
        <v>162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1:19" ht="12.75" thickBot="1" x14ac:dyDescent="0.25">
      <c r="A3" s="252"/>
      <c r="B3" s="252"/>
      <c r="C3" s="252"/>
      <c r="D3" s="252"/>
      <c r="E3" s="253" t="s">
        <v>163</v>
      </c>
      <c r="F3" s="253"/>
      <c r="G3" s="254"/>
      <c r="H3" s="254"/>
      <c r="I3" s="254"/>
      <c r="J3" s="254"/>
      <c r="K3" s="254"/>
      <c r="L3" s="254"/>
      <c r="M3" s="254"/>
      <c r="N3" s="255" t="s">
        <v>164</v>
      </c>
      <c r="O3" s="255"/>
      <c r="P3" s="256"/>
      <c r="Q3" s="256"/>
      <c r="R3" s="256"/>
      <c r="S3" s="256"/>
    </row>
    <row r="4" spans="1:19" ht="22.5" customHeight="1" x14ac:dyDescent="0.2">
      <c r="A4" s="257" t="s">
        <v>25</v>
      </c>
      <c r="B4" s="258" t="s">
        <v>84</v>
      </c>
      <c r="C4" s="259" t="s">
        <v>165</v>
      </c>
      <c r="D4" s="260" t="s">
        <v>166</v>
      </c>
      <c r="E4" s="260"/>
      <c r="F4" s="260"/>
      <c r="G4" s="260"/>
      <c r="H4" s="260"/>
      <c r="I4" s="260"/>
      <c r="J4" s="260"/>
      <c r="K4" s="260"/>
      <c r="L4" s="260"/>
      <c r="M4" s="260" t="s">
        <v>167</v>
      </c>
      <c r="N4" s="260"/>
      <c r="O4" s="260"/>
      <c r="P4" s="261" t="s">
        <v>168</v>
      </c>
      <c r="Q4" s="262" t="s">
        <v>169</v>
      </c>
      <c r="R4" s="263" t="s">
        <v>91</v>
      </c>
      <c r="S4" s="264" t="s">
        <v>170</v>
      </c>
    </row>
    <row r="5" spans="1:19" ht="22.5" customHeight="1" x14ac:dyDescent="0.2">
      <c r="A5" s="265"/>
      <c r="B5" s="266"/>
      <c r="C5" s="267"/>
      <c r="D5" s="268" t="s">
        <v>171</v>
      </c>
      <c r="E5" s="268"/>
      <c r="F5" s="268"/>
      <c r="G5" s="269" t="s">
        <v>172</v>
      </c>
      <c r="H5" s="269"/>
      <c r="I5" s="269"/>
      <c r="J5" s="268" t="s">
        <v>173</v>
      </c>
      <c r="K5" s="268"/>
      <c r="L5" s="268"/>
      <c r="M5" s="268"/>
      <c r="N5" s="268"/>
      <c r="O5" s="268"/>
      <c r="P5" s="269"/>
      <c r="Q5" s="270"/>
      <c r="R5" s="271"/>
      <c r="S5" s="272"/>
    </row>
    <row r="6" spans="1:19" ht="22.5" customHeight="1" x14ac:dyDescent="0.2">
      <c r="A6" s="265"/>
      <c r="B6" s="266"/>
      <c r="C6" s="267"/>
      <c r="D6" s="273" t="s">
        <v>153</v>
      </c>
      <c r="E6" s="273" t="s">
        <v>174</v>
      </c>
      <c r="F6" s="273" t="s">
        <v>175</v>
      </c>
      <c r="G6" s="273" t="s">
        <v>153</v>
      </c>
      <c r="H6" s="273" t="s">
        <v>174</v>
      </c>
      <c r="I6" s="273" t="s">
        <v>105</v>
      </c>
      <c r="J6" s="273" t="s">
        <v>153</v>
      </c>
      <c r="K6" s="273" t="s">
        <v>174</v>
      </c>
      <c r="L6" s="273" t="s">
        <v>105</v>
      </c>
      <c r="M6" s="273" t="s">
        <v>153</v>
      </c>
      <c r="N6" s="273" t="s">
        <v>176</v>
      </c>
      <c r="O6" s="273" t="s">
        <v>105</v>
      </c>
      <c r="P6" s="269"/>
      <c r="Q6" s="270"/>
      <c r="R6" s="271"/>
      <c r="S6" s="272"/>
    </row>
    <row r="7" spans="1:19" ht="22.5" customHeight="1" thickBot="1" x14ac:dyDescent="0.25">
      <c r="A7" s="274"/>
      <c r="B7" s="275"/>
      <c r="C7" s="276"/>
      <c r="D7" s="277" t="s">
        <v>154</v>
      </c>
      <c r="E7" s="277" t="s">
        <v>157</v>
      </c>
      <c r="F7" s="277" t="s">
        <v>79</v>
      </c>
      <c r="G7" s="277" t="s">
        <v>154</v>
      </c>
      <c r="H7" s="277" t="s">
        <v>157</v>
      </c>
      <c r="I7" s="277" t="s">
        <v>79</v>
      </c>
      <c r="J7" s="277" t="s">
        <v>154</v>
      </c>
      <c r="K7" s="277" t="s">
        <v>157</v>
      </c>
      <c r="L7" s="277" t="s">
        <v>79</v>
      </c>
      <c r="M7" s="277" t="s">
        <v>154</v>
      </c>
      <c r="N7" s="277" t="s">
        <v>157</v>
      </c>
      <c r="O7" s="277" t="s">
        <v>79</v>
      </c>
      <c r="P7" s="278" t="s">
        <v>79</v>
      </c>
      <c r="Q7" s="279"/>
      <c r="R7" s="280"/>
      <c r="S7" s="281"/>
    </row>
    <row r="8" spans="1:19" ht="19.5" customHeight="1" x14ac:dyDescent="0.2">
      <c r="A8" s="282" t="s">
        <v>42</v>
      </c>
      <c r="B8" s="283" t="s">
        <v>100</v>
      </c>
      <c r="C8" s="284" t="s">
        <v>149</v>
      </c>
      <c r="D8" s="284">
        <v>820471</v>
      </c>
      <c r="E8" s="284">
        <v>165498</v>
      </c>
      <c r="F8" s="284">
        <v>985969</v>
      </c>
      <c r="G8" s="284">
        <v>1016496</v>
      </c>
      <c r="H8" s="284">
        <v>213291</v>
      </c>
      <c r="I8" s="284">
        <v>1229787</v>
      </c>
      <c r="J8" s="284">
        <v>1836967</v>
      </c>
      <c r="K8" s="284">
        <v>378789</v>
      </c>
      <c r="L8" s="284">
        <v>2215756</v>
      </c>
      <c r="M8" s="284">
        <v>10868</v>
      </c>
      <c r="N8" s="284">
        <v>1545</v>
      </c>
      <c r="O8" s="284">
        <v>12413</v>
      </c>
      <c r="P8" s="284">
        <f>L8+O8</f>
        <v>2228169</v>
      </c>
      <c r="Q8" s="284" t="s">
        <v>151</v>
      </c>
      <c r="R8" s="285" t="s">
        <v>101</v>
      </c>
      <c r="S8" s="286" t="s">
        <v>43</v>
      </c>
    </row>
    <row r="9" spans="1:19" ht="19.5" customHeight="1" x14ac:dyDescent="0.2">
      <c r="A9" s="287"/>
      <c r="B9" s="288"/>
      <c r="C9" s="289" t="s">
        <v>150</v>
      </c>
      <c r="D9" s="289">
        <v>55236</v>
      </c>
      <c r="E9" s="289">
        <v>0</v>
      </c>
      <c r="F9" s="289">
        <v>55236</v>
      </c>
      <c r="G9" s="289">
        <v>37574</v>
      </c>
      <c r="H9" s="289">
        <v>115610</v>
      </c>
      <c r="I9" s="289">
        <v>153184</v>
      </c>
      <c r="J9" s="289">
        <v>92810</v>
      </c>
      <c r="K9" s="289">
        <v>115610</v>
      </c>
      <c r="L9" s="289">
        <v>208420</v>
      </c>
      <c r="M9" s="289">
        <v>0</v>
      </c>
      <c r="N9" s="289">
        <v>0</v>
      </c>
      <c r="O9" s="289">
        <v>0</v>
      </c>
      <c r="P9" s="289">
        <v>208420</v>
      </c>
      <c r="Q9" s="289" t="s">
        <v>152</v>
      </c>
      <c r="R9" s="290"/>
      <c r="S9" s="291"/>
    </row>
    <row r="10" spans="1:19" ht="19.5" customHeight="1" thickBot="1" x14ac:dyDescent="0.25">
      <c r="A10" s="287"/>
      <c r="B10" s="292"/>
      <c r="C10" s="293" t="s">
        <v>78</v>
      </c>
      <c r="D10" s="294">
        <f>SUM(D8:D9)</f>
        <v>875707</v>
      </c>
      <c r="E10" s="294">
        <f t="shared" ref="E10:O10" si="0">SUM(E8:E9)</f>
        <v>165498</v>
      </c>
      <c r="F10" s="294">
        <f t="shared" si="0"/>
        <v>1041205</v>
      </c>
      <c r="G10" s="294">
        <f t="shared" si="0"/>
        <v>1054070</v>
      </c>
      <c r="H10" s="294">
        <f t="shared" si="0"/>
        <v>328901</v>
      </c>
      <c r="I10" s="294">
        <f t="shared" si="0"/>
        <v>1382971</v>
      </c>
      <c r="J10" s="294">
        <f t="shared" si="0"/>
        <v>1929777</v>
      </c>
      <c r="K10" s="294">
        <f t="shared" si="0"/>
        <v>494399</v>
      </c>
      <c r="L10" s="294">
        <f t="shared" si="0"/>
        <v>2424176</v>
      </c>
      <c r="M10" s="294">
        <f t="shared" si="0"/>
        <v>10868</v>
      </c>
      <c r="N10" s="294">
        <f t="shared" si="0"/>
        <v>1545</v>
      </c>
      <c r="O10" s="294">
        <f t="shared" si="0"/>
        <v>12413</v>
      </c>
      <c r="P10" s="294">
        <f>SUM(P8:P9)</f>
        <v>2436589</v>
      </c>
      <c r="Q10" s="293" t="s">
        <v>79</v>
      </c>
      <c r="R10" s="295"/>
      <c r="S10" s="291"/>
    </row>
    <row r="11" spans="1:19" ht="19.5" customHeight="1" x14ac:dyDescent="0.2">
      <c r="A11" s="287"/>
      <c r="B11" s="283" t="s">
        <v>103</v>
      </c>
      <c r="C11" s="284" t="s">
        <v>149</v>
      </c>
      <c r="D11" s="284">
        <v>63000</v>
      </c>
      <c r="E11" s="284">
        <v>18000</v>
      </c>
      <c r="F11" s="284">
        <v>81000</v>
      </c>
      <c r="G11" s="284">
        <v>168000</v>
      </c>
      <c r="H11" s="284">
        <v>28800</v>
      </c>
      <c r="I11" s="284">
        <v>196800</v>
      </c>
      <c r="J11" s="284">
        <v>231000</v>
      </c>
      <c r="K11" s="284">
        <v>46800</v>
      </c>
      <c r="L11" s="284">
        <v>277800</v>
      </c>
      <c r="M11" s="284">
        <v>0</v>
      </c>
      <c r="N11" s="284">
        <v>0</v>
      </c>
      <c r="O11" s="284">
        <v>0</v>
      </c>
      <c r="P11" s="284">
        <v>277800</v>
      </c>
      <c r="Q11" s="284" t="s">
        <v>151</v>
      </c>
      <c r="R11" s="285" t="s">
        <v>104</v>
      </c>
      <c r="S11" s="291"/>
    </row>
    <row r="12" spans="1:19" ht="19.5" customHeight="1" x14ac:dyDescent="0.2">
      <c r="A12" s="287"/>
      <c r="B12" s="288"/>
      <c r="C12" s="289" t="s">
        <v>150</v>
      </c>
      <c r="D12" s="289">
        <v>0</v>
      </c>
      <c r="E12" s="289">
        <v>0</v>
      </c>
      <c r="F12" s="289">
        <v>0</v>
      </c>
      <c r="G12" s="289">
        <v>0</v>
      </c>
      <c r="H12" s="289">
        <v>0</v>
      </c>
      <c r="I12" s="289">
        <v>0</v>
      </c>
      <c r="J12" s="289">
        <v>0</v>
      </c>
      <c r="K12" s="289">
        <v>0</v>
      </c>
      <c r="L12" s="289">
        <v>0</v>
      </c>
      <c r="M12" s="289">
        <v>0</v>
      </c>
      <c r="N12" s="289">
        <v>0</v>
      </c>
      <c r="O12" s="289">
        <v>0</v>
      </c>
      <c r="P12" s="289">
        <v>0</v>
      </c>
      <c r="Q12" s="289" t="s">
        <v>152</v>
      </c>
      <c r="R12" s="290"/>
      <c r="S12" s="291"/>
    </row>
    <row r="13" spans="1:19" ht="19.5" customHeight="1" thickBot="1" x14ac:dyDescent="0.25">
      <c r="A13" s="287"/>
      <c r="B13" s="292"/>
      <c r="C13" s="293" t="s">
        <v>78</v>
      </c>
      <c r="D13" s="294">
        <f>SUM(D11:D12)</f>
        <v>63000</v>
      </c>
      <c r="E13" s="294">
        <f t="shared" ref="E13:P13" si="1">SUM(E11:E12)</f>
        <v>18000</v>
      </c>
      <c r="F13" s="294">
        <f t="shared" si="1"/>
        <v>81000</v>
      </c>
      <c r="G13" s="294">
        <f t="shared" si="1"/>
        <v>168000</v>
      </c>
      <c r="H13" s="294">
        <f t="shared" si="1"/>
        <v>28800</v>
      </c>
      <c r="I13" s="294">
        <f t="shared" si="1"/>
        <v>196800</v>
      </c>
      <c r="J13" s="294">
        <f t="shared" si="1"/>
        <v>231000</v>
      </c>
      <c r="K13" s="294">
        <f t="shared" si="1"/>
        <v>46800</v>
      </c>
      <c r="L13" s="294">
        <f t="shared" si="1"/>
        <v>277800</v>
      </c>
      <c r="M13" s="294">
        <f t="shared" si="1"/>
        <v>0</v>
      </c>
      <c r="N13" s="294">
        <f t="shared" si="1"/>
        <v>0</v>
      </c>
      <c r="O13" s="294">
        <f t="shared" si="1"/>
        <v>0</v>
      </c>
      <c r="P13" s="294">
        <f t="shared" si="1"/>
        <v>277800</v>
      </c>
      <c r="Q13" s="293" t="s">
        <v>79</v>
      </c>
      <c r="R13" s="295"/>
      <c r="S13" s="291"/>
    </row>
    <row r="14" spans="1:19" ht="19.5" customHeight="1" x14ac:dyDescent="0.2">
      <c r="A14" s="287"/>
      <c r="B14" s="283" t="s">
        <v>105</v>
      </c>
      <c r="C14" s="284" t="s">
        <v>149</v>
      </c>
      <c r="D14" s="296">
        <f>D8+D11</f>
        <v>883471</v>
      </c>
      <c r="E14" s="296">
        <f t="shared" ref="E14:P15" si="2">E8+E11</f>
        <v>183498</v>
      </c>
      <c r="F14" s="296">
        <f t="shared" si="2"/>
        <v>1066969</v>
      </c>
      <c r="G14" s="296">
        <f t="shared" si="2"/>
        <v>1184496</v>
      </c>
      <c r="H14" s="296">
        <f t="shared" si="2"/>
        <v>242091</v>
      </c>
      <c r="I14" s="296">
        <f t="shared" si="2"/>
        <v>1426587</v>
      </c>
      <c r="J14" s="296">
        <f t="shared" si="2"/>
        <v>2067967</v>
      </c>
      <c r="K14" s="296">
        <f t="shared" si="2"/>
        <v>425589</v>
      </c>
      <c r="L14" s="296">
        <f t="shared" si="2"/>
        <v>2493556</v>
      </c>
      <c r="M14" s="296">
        <f t="shared" si="2"/>
        <v>10868</v>
      </c>
      <c r="N14" s="296">
        <f t="shared" si="2"/>
        <v>1545</v>
      </c>
      <c r="O14" s="296">
        <f t="shared" si="2"/>
        <v>12413</v>
      </c>
      <c r="P14" s="296">
        <f t="shared" si="2"/>
        <v>2505969</v>
      </c>
      <c r="Q14" s="284" t="s">
        <v>151</v>
      </c>
      <c r="R14" s="285" t="s">
        <v>79</v>
      </c>
      <c r="S14" s="291"/>
    </row>
    <row r="15" spans="1:19" ht="19.5" customHeight="1" x14ac:dyDescent="0.2">
      <c r="A15" s="287"/>
      <c r="B15" s="288"/>
      <c r="C15" s="289" t="s">
        <v>150</v>
      </c>
      <c r="D15" s="297">
        <f>D9+D12</f>
        <v>55236</v>
      </c>
      <c r="E15" s="297">
        <f t="shared" si="2"/>
        <v>0</v>
      </c>
      <c r="F15" s="297">
        <f t="shared" si="2"/>
        <v>55236</v>
      </c>
      <c r="G15" s="297">
        <f t="shared" si="2"/>
        <v>37574</v>
      </c>
      <c r="H15" s="297">
        <f t="shared" si="2"/>
        <v>115610</v>
      </c>
      <c r="I15" s="297">
        <f t="shared" si="2"/>
        <v>153184</v>
      </c>
      <c r="J15" s="297">
        <f t="shared" si="2"/>
        <v>92810</v>
      </c>
      <c r="K15" s="297">
        <f t="shared" si="2"/>
        <v>115610</v>
      </c>
      <c r="L15" s="297">
        <f t="shared" si="2"/>
        <v>208420</v>
      </c>
      <c r="M15" s="297">
        <f t="shared" si="2"/>
        <v>0</v>
      </c>
      <c r="N15" s="297">
        <f t="shared" si="2"/>
        <v>0</v>
      </c>
      <c r="O15" s="297">
        <f t="shared" si="2"/>
        <v>0</v>
      </c>
      <c r="P15" s="297">
        <f t="shared" si="2"/>
        <v>208420</v>
      </c>
      <c r="Q15" s="289" t="s">
        <v>152</v>
      </c>
      <c r="R15" s="290"/>
      <c r="S15" s="291"/>
    </row>
    <row r="16" spans="1:19" ht="19.5" customHeight="1" thickBot="1" x14ac:dyDescent="0.25">
      <c r="A16" s="298"/>
      <c r="B16" s="292"/>
      <c r="C16" s="293" t="s">
        <v>78</v>
      </c>
      <c r="D16" s="294">
        <f>SUM(D14:D15)</f>
        <v>938707</v>
      </c>
      <c r="E16" s="294">
        <f t="shared" ref="E16:P16" si="3">SUM(E14:E15)</f>
        <v>183498</v>
      </c>
      <c r="F16" s="294">
        <f t="shared" si="3"/>
        <v>1122205</v>
      </c>
      <c r="G16" s="294">
        <f t="shared" si="3"/>
        <v>1222070</v>
      </c>
      <c r="H16" s="294">
        <f t="shared" si="3"/>
        <v>357701</v>
      </c>
      <c r="I16" s="294">
        <f t="shared" si="3"/>
        <v>1579771</v>
      </c>
      <c r="J16" s="294">
        <f t="shared" si="3"/>
        <v>2160777</v>
      </c>
      <c r="K16" s="294">
        <f t="shared" si="3"/>
        <v>541199</v>
      </c>
      <c r="L16" s="294">
        <f t="shared" si="3"/>
        <v>2701976</v>
      </c>
      <c r="M16" s="294">
        <f t="shared" si="3"/>
        <v>10868</v>
      </c>
      <c r="N16" s="294">
        <f t="shared" si="3"/>
        <v>1545</v>
      </c>
      <c r="O16" s="294">
        <f t="shared" si="3"/>
        <v>12413</v>
      </c>
      <c r="P16" s="294">
        <f t="shared" si="3"/>
        <v>2714389</v>
      </c>
      <c r="Q16" s="293" t="s">
        <v>79</v>
      </c>
      <c r="R16" s="295"/>
      <c r="S16" s="291"/>
    </row>
    <row r="17" spans="1:20" ht="19.5" customHeight="1" x14ac:dyDescent="0.2">
      <c r="A17" s="299" t="s">
        <v>112</v>
      </c>
      <c r="B17" s="300" t="s">
        <v>100</v>
      </c>
      <c r="C17" s="301" t="s">
        <v>149</v>
      </c>
      <c r="D17" s="301">
        <v>307800</v>
      </c>
      <c r="E17" s="301">
        <v>13200</v>
      </c>
      <c r="F17" s="301">
        <v>321000</v>
      </c>
      <c r="G17" s="301">
        <v>426813</v>
      </c>
      <c r="H17" s="301">
        <v>13200</v>
      </c>
      <c r="I17" s="301">
        <v>440013</v>
      </c>
      <c r="J17" s="301">
        <v>734613</v>
      </c>
      <c r="K17" s="301">
        <v>26400</v>
      </c>
      <c r="L17" s="301">
        <v>761013</v>
      </c>
      <c r="M17" s="301">
        <v>3850</v>
      </c>
      <c r="N17" s="301">
        <v>0</v>
      </c>
      <c r="O17" s="301">
        <v>3850</v>
      </c>
      <c r="P17" s="301">
        <v>764863</v>
      </c>
      <c r="Q17" s="301" t="s">
        <v>151</v>
      </c>
      <c r="R17" s="302" t="s">
        <v>101</v>
      </c>
      <c r="S17" s="303" t="s">
        <v>45</v>
      </c>
    </row>
    <row r="18" spans="1:20" ht="19.5" customHeight="1" x14ac:dyDescent="0.2">
      <c r="A18" s="287"/>
      <c r="B18" s="288"/>
      <c r="C18" s="289" t="s">
        <v>150</v>
      </c>
      <c r="D18" s="289">
        <v>0</v>
      </c>
      <c r="E18" s="289">
        <v>0</v>
      </c>
      <c r="F18" s="289">
        <v>0</v>
      </c>
      <c r="G18" s="289">
        <v>0</v>
      </c>
      <c r="H18" s="289">
        <v>0</v>
      </c>
      <c r="I18" s="289">
        <v>0</v>
      </c>
      <c r="J18" s="289">
        <v>0</v>
      </c>
      <c r="K18" s="289">
        <v>0</v>
      </c>
      <c r="L18" s="289">
        <v>0</v>
      </c>
      <c r="M18" s="289">
        <v>0</v>
      </c>
      <c r="N18" s="289">
        <v>0</v>
      </c>
      <c r="O18" s="289">
        <v>0</v>
      </c>
      <c r="P18" s="289">
        <v>0</v>
      </c>
      <c r="Q18" s="289" t="s">
        <v>152</v>
      </c>
      <c r="R18" s="290"/>
      <c r="S18" s="303"/>
    </row>
    <row r="19" spans="1:20" ht="19.5" customHeight="1" thickBot="1" x14ac:dyDescent="0.25">
      <c r="A19" s="287"/>
      <c r="B19" s="292"/>
      <c r="C19" s="293" t="s">
        <v>78</v>
      </c>
      <c r="D19" s="294">
        <f>SUM(D17:D18)</f>
        <v>307800</v>
      </c>
      <c r="E19" s="294">
        <f t="shared" ref="E19:P19" si="4">SUM(E17:E18)</f>
        <v>13200</v>
      </c>
      <c r="F19" s="294">
        <f t="shared" si="4"/>
        <v>321000</v>
      </c>
      <c r="G19" s="294">
        <f t="shared" si="4"/>
        <v>426813</v>
      </c>
      <c r="H19" s="294">
        <f t="shared" si="4"/>
        <v>13200</v>
      </c>
      <c r="I19" s="294">
        <f t="shared" si="4"/>
        <v>440013</v>
      </c>
      <c r="J19" s="294">
        <f t="shared" si="4"/>
        <v>734613</v>
      </c>
      <c r="K19" s="294">
        <f t="shared" si="4"/>
        <v>26400</v>
      </c>
      <c r="L19" s="294">
        <f t="shared" si="4"/>
        <v>761013</v>
      </c>
      <c r="M19" s="294">
        <f t="shared" si="4"/>
        <v>3850</v>
      </c>
      <c r="N19" s="294">
        <f t="shared" si="4"/>
        <v>0</v>
      </c>
      <c r="O19" s="294">
        <f t="shared" si="4"/>
        <v>3850</v>
      </c>
      <c r="P19" s="294">
        <f t="shared" si="4"/>
        <v>764863</v>
      </c>
      <c r="Q19" s="293" t="s">
        <v>79</v>
      </c>
      <c r="R19" s="295"/>
      <c r="S19" s="303"/>
    </row>
    <row r="20" spans="1:20" ht="19.5" customHeight="1" x14ac:dyDescent="0.2">
      <c r="A20" s="287"/>
      <c r="B20" s="283" t="s">
        <v>103</v>
      </c>
      <c r="C20" s="284" t="s">
        <v>149</v>
      </c>
      <c r="D20" s="284">
        <v>36911</v>
      </c>
      <c r="E20" s="284">
        <v>7182</v>
      </c>
      <c r="F20" s="284">
        <v>44093</v>
      </c>
      <c r="G20" s="284">
        <v>59104</v>
      </c>
      <c r="H20" s="284">
        <v>5271</v>
      </c>
      <c r="I20" s="284">
        <v>64375</v>
      </c>
      <c r="J20" s="284">
        <v>96015</v>
      </c>
      <c r="K20" s="284">
        <v>12453</v>
      </c>
      <c r="L20" s="284">
        <v>108468</v>
      </c>
      <c r="M20" s="284">
        <v>0</v>
      </c>
      <c r="N20" s="284">
        <v>0</v>
      </c>
      <c r="O20" s="284">
        <v>0</v>
      </c>
      <c r="P20" s="284">
        <v>108468</v>
      </c>
      <c r="Q20" s="284" t="s">
        <v>151</v>
      </c>
      <c r="R20" s="285" t="s">
        <v>104</v>
      </c>
      <c r="S20" s="303"/>
    </row>
    <row r="21" spans="1:20" ht="19.5" customHeight="1" x14ac:dyDescent="0.2">
      <c r="A21" s="287"/>
      <c r="B21" s="288"/>
      <c r="C21" s="289" t="s">
        <v>150</v>
      </c>
      <c r="D21" s="289">
        <v>0</v>
      </c>
      <c r="E21" s="289">
        <v>0</v>
      </c>
      <c r="F21" s="289">
        <v>0</v>
      </c>
      <c r="G21" s="289">
        <v>0</v>
      </c>
      <c r="H21" s="289">
        <v>0</v>
      </c>
      <c r="I21" s="289">
        <v>0</v>
      </c>
      <c r="J21" s="289">
        <v>0</v>
      </c>
      <c r="K21" s="289">
        <v>0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 t="s">
        <v>152</v>
      </c>
      <c r="R21" s="290"/>
      <c r="S21" s="303"/>
    </row>
    <row r="22" spans="1:20" ht="19.5" customHeight="1" thickBot="1" x14ac:dyDescent="0.25">
      <c r="A22" s="287"/>
      <c r="B22" s="292"/>
      <c r="C22" s="293" t="s">
        <v>78</v>
      </c>
      <c r="D22" s="294">
        <f>SUM(D20:D21)</f>
        <v>36911</v>
      </c>
      <c r="E22" s="294">
        <f t="shared" ref="E22:P22" si="5">SUM(E20:E21)</f>
        <v>7182</v>
      </c>
      <c r="F22" s="294">
        <f t="shared" si="5"/>
        <v>44093</v>
      </c>
      <c r="G22" s="294">
        <f t="shared" si="5"/>
        <v>59104</v>
      </c>
      <c r="H22" s="294">
        <f t="shared" si="5"/>
        <v>5271</v>
      </c>
      <c r="I22" s="294">
        <f t="shared" si="5"/>
        <v>64375</v>
      </c>
      <c r="J22" s="294">
        <f t="shared" si="5"/>
        <v>96015</v>
      </c>
      <c r="K22" s="294">
        <f t="shared" si="5"/>
        <v>12453</v>
      </c>
      <c r="L22" s="294">
        <f t="shared" si="5"/>
        <v>108468</v>
      </c>
      <c r="M22" s="294">
        <f t="shared" si="5"/>
        <v>0</v>
      </c>
      <c r="N22" s="294">
        <f t="shared" si="5"/>
        <v>0</v>
      </c>
      <c r="O22" s="294">
        <f t="shared" si="5"/>
        <v>0</v>
      </c>
      <c r="P22" s="294">
        <f t="shared" si="5"/>
        <v>108468</v>
      </c>
      <c r="Q22" s="293" t="s">
        <v>79</v>
      </c>
      <c r="R22" s="295"/>
      <c r="S22" s="303"/>
    </row>
    <row r="23" spans="1:20" ht="19.5" customHeight="1" x14ac:dyDescent="0.2">
      <c r="A23" s="287"/>
      <c r="B23" s="300" t="s">
        <v>105</v>
      </c>
      <c r="C23" s="301" t="s">
        <v>149</v>
      </c>
      <c r="D23" s="304">
        <f>D17+D20</f>
        <v>344711</v>
      </c>
      <c r="E23" s="304">
        <f t="shared" ref="E23:P24" si="6">E17+E20</f>
        <v>20382</v>
      </c>
      <c r="F23" s="304">
        <f t="shared" si="6"/>
        <v>365093</v>
      </c>
      <c r="G23" s="304">
        <f t="shared" si="6"/>
        <v>485917</v>
      </c>
      <c r="H23" s="304">
        <f t="shared" si="6"/>
        <v>18471</v>
      </c>
      <c r="I23" s="304">
        <f t="shared" si="6"/>
        <v>504388</v>
      </c>
      <c r="J23" s="304">
        <f t="shared" si="6"/>
        <v>830628</v>
      </c>
      <c r="K23" s="304">
        <f t="shared" si="6"/>
        <v>38853</v>
      </c>
      <c r="L23" s="304">
        <f t="shared" si="6"/>
        <v>869481</v>
      </c>
      <c r="M23" s="304">
        <f t="shared" si="6"/>
        <v>3850</v>
      </c>
      <c r="N23" s="304">
        <f t="shared" si="6"/>
        <v>0</v>
      </c>
      <c r="O23" s="304">
        <f t="shared" si="6"/>
        <v>3850</v>
      </c>
      <c r="P23" s="304">
        <f t="shared" si="6"/>
        <v>873331</v>
      </c>
      <c r="Q23" s="301" t="s">
        <v>151</v>
      </c>
      <c r="R23" s="302" t="s">
        <v>79</v>
      </c>
      <c r="S23" s="303"/>
    </row>
    <row r="24" spans="1:20" ht="19.5" customHeight="1" x14ac:dyDescent="0.2">
      <c r="A24" s="287"/>
      <c r="B24" s="288"/>
      <c r="C24" s="289" t="s">
        <v>150</v>
      </c>
      <c r="D24" s="297">
        <f>D18+D21</f>
        <v>0</v>
      </c>
      <c r="E24" s="297">
        <f t="shared" si="6"/>
        <v>0</v>
      </c>
      <c r="F24" s="297">
        <f t="shared" si="6"/>
        <v>0</v>
      </c>
      <c r="G24" s="297">
        <f t="shared" si="6"/>
        <v>0</v>
      </c>
      <c r="H24" s="297">
        <f t="shared" si="6"/>
        <v>0</v>
      </c>
      <c r="I24" s="297">
        <f t="shared" si="6"/>
        <v>0</v>
      </c>
      <c r="J24" s="297">
        <f t="shared" si="6"/>
        <v>0</v>
      </c>
      <c r="K24" s="297">
        <f t="shared" si="6"/>
        <v>0</v>
      </c>
      <c r="L24" s="297">
        <f t="shared" si="6"/>
        <v>0</v>
      </c>
      <c r="M24" s="297">
        <f t="shared" si="6"/>
        <v>0</v>
      </c>
      <c r="N24" s="297">
        <f t="shared" si="6"/>
        <v>0</v>
      </c>
      <c r="O24" s="297">
        <f t="shared" si="6"/>
        <v>0</v>
      </c>
      <c r="P24" s="297">
        <f t="shared" si="6"/>
        <v>0</v>
      </c>
      <c r="Q24" s="289" t="s">
        <v>152</v>
      </c>
      <c r="R24" s="290"/>
      <c r="S24" s="303"/>
    </row>
    <row r="25" spans="1:20" ht="19.5" customHeight="1" thickBot="1" x14ac:dyDescent="0.25">
      <c r="A25" s="298"/>
      <c r="B25" s="292"/>
      <c r="C25" s="293" t="s">
        <v>78</v>
      </c>
      <c r="D25" s="294">
        <f>SUM(D23:D24)</f>
        <v>344711</v>
      </c>
      <c r="E25" s="294">
        <f t="shared" ref="E25:P25" si="7">SUM(E23:E24)</f>
        <v>20382</v>
      </c>
      <c r="F25" s="294">
        <f t="shared" si="7"/>
        <v>365093</v>
      </c>
      <c r="G25" s="294">
        <f t="shared" si="7"/>
        <v>485917</v>
      </c>
      <c r="H25" s="294">
        <f t="shared" si="7"/>
        <v>18471</v>
      </c>
      <c r="I25" s="294">
        <f t="shared" si="7"/>
        <v>504388</v>
      </c>
      <c r="J25" s="294">
        <f t="shared" si="7"/>
        <v>830628</v>
      </c>
      <c r="K25" s="294">
        <f t="shared" si="7"/>
        <v>38853</v>
      </c>
      <c r="L25" s="294">
        <f t="shared" si="7"/>
        <v>869481</v>
      </c>
      <c r="M25" s="294">
        <f t="shared" si="7"/>
        <v>3850</v>
      </c>
      <c r="N25" s="294">
        <f t="shared" si="7"/>
        <v>0</v>
      </c>
      <c r="O25" s="294">
        <f t="shared" si="7"/>
        <v>3850</v>
      </c>
      <c r="P25" s="294">
        <f t="shared" si="7"/>
        <v>873331</v>
      </c>
      <c r="Q25" s="293" t="s">
        <v>79</v>
      </c>
      <c r="R25" s="295"/>
      <c r="S25" s="305"/>
    </row>
    <row r="26" spans="1:20" x14ac:dyDescent="0.2">
      <c r="A26" s="306"/>
      <c r="B26" s="306"/>
      <c r="C26" s="306"/>
      <c r="Q26" s="306"/>
      <c r="R26" s="308"/>
      <c r="S26" s="309"/>
      <c r="T26" s="310"/>
    </row>
    <row r="27" spans="1:20" ht="24.6" customHeight="1" x14ac:dyDescent="0.2">
      <c r="A27" s="250" t="s">
        <v>161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311"/>
    </row>
    <row r="28" spans="1:20" ht="24.6" customHeight="1" x14ac:dyDescent="0.2">
      <c r="A28" s="251" t="s">
        <v>162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310"/>
    </row>
    <row r="29" spans="1:20" ht="24.6" customHeight="1" thickBot="1" x14ac:dyDescent="0.25">
      <c r="A29" s="252"/>
      <c r="B29" s="252"/>
      <c r="C29" s="252"/>
      <c r="D29" s="252"/>
      <c r="E29" s="253" t="s">
        <v>163</v>
      </c>
      <c r="F29" s="253"/>
      <c r="G29" s="254"/>
      <c r="H29" s="254"/>
      <c r="I29" s="254"/>
      <c r="J29" s="254"/>
      <c r="K29" s="254"/>
      <c r="L29" s="254"/>
      <c r="M29" s="254"/>
      <c r="N29" s="255" t="s">
        <v>164</v>
      </c>
      <c r="O29" s="255"/>
      <c r="P29" s="256"/>
      <c r="Q29" s="256"/>
      <c r="R29" s="256"/>
      <c r="S29" s="256"/>
      <c r="T29" s="310"/>
    </row>
    <row r="30" spans="1:20" ht="24.6" customHeight="1" x14ac:dyDescent="0.2">
      <c r="A30" s="257" t="s">
        <v>25</v>
      </c>
      <c r="B30" s="258" t="s">
        <v>84</v>
      </c>
      <c r="C30" s="259" t="s">
        <v>165</v>
      </c>
      <c r="D30" s="260" t="s">
        <v>166</v>
      </c>
      <c r="E30" s="260"/>
      <c r="F30" s="260"/>
      <c r="G30" s="260"/>
      <c r="H30" s="260"/>
      <c r="I30" s="260"/>
      <c r="J30" s="260"/>
      <c r="K30" s="260"/>
      <c r="L30" s="260"/>
      <c r="M30" s="260" t="s">
        <v>167</v>
      </c>
      <c r="N30" s="260"/>
      <c r="O30" s="260"/>
      <c r="P30" s="261" t="s">
        <v>168</v>
      </c>
      <c r="Q30" s="312" t="s">
        <v>169</v>
      </c>
      <c r="R30" s="313" t="s">
        <v>91</v>
      </c>
      <c r="S30" s="314" t="s">
        <v>170</v>
      </c>
      <c r="T30" s="310"/>
    </row>
    <row r="31" spans="1:20" s="318" customFormat="1" ht="24.6" customHeight="1" x14ac:dyDescent="0.2">
      <c r="A31" s="265"/>
      <c r="B31" s="266"/>
      <c r="C31" s="267"/>
      <c r="D31" s="268" t="s">
        <v>177</v>
      </c>
      <c r="E31" s="268"/>
      <c r="F31" s="268"/>
      <c r="G31" s="269" t="s">
        <v>178</v>
      </c>
      <c r="H31" s="269"/>
      <c r="I31" s="269"/>
      <c r="J31" s="268" t="s">
        <v>173</v>
      </c>
      <c r="K31" s="268"/>
      <c r="L31" s="268"/>
      <c r="M31" s="268"/>
      <c r="N31" s="268"/>
      <c r="O31" s="268"/>
      <c r="P31" s="269"/>
      <c r="Q31" s="315"/>
      <c r="R31" s="316"/>
      <c r="S31" s="317"/>
      <c r="T31" s="310"/>
    </row>
    <row r="32" spans="1:20" ht="24.6" customHeight="1" x14ac:dyDescent="0.2">
      <c r="A32" s="265"/>
      <c r="B32" s="266"/>
      <c r="C32" s="267"/>
      <c r="D32" s="273" t="s">
        <v>153</v>
      </c>
      <c r="E32" s="273" t="s">
        <v>174</v>
      </c>
      <c r="F32" s="273" t="s">
        <v>175</v>
      </c>
      <c r="G32" s="273" t="s">
        <v>153</v>
      </c>
      <c r="H32" s="273" t="s">
        <v>174</v>
      </c>
      <c r="I32" s="273" t="s">
        <v>105</v>
      </c>
      <c r="J32" s="273" t="s">
        <v>153</v>
      </c>
      <c r="K32" s="273" t="s">
        <v>174</v>
      </c>
      <c r="L32" s="273" t="s">
        <v>105</v>
      </c>
      <c r="M32" s="273" t="s">
        <v>153</v>
      </c>
      <c r="N32" s="273" t="s">
        <v>176</v>
      </c>
      <c r="O32" s="273" t="s">
        <v>105</v>
      </c>
      <c r="P32" s="269"/>
      <c r="Q32" s="315"/>
      <c r="R32" s="316"/>
      <c r="S32" s="317"/>
      <c r="T32" s="310"/>
    </row>
    <row r="33" spans="1:20" ht="24.6" customHeight="1" thickBot="1" x14ac:dyDescent="0.25">
      <c r="A33" s="274"/>
      <c r="B33" s="275"/>
      <c r="C33" s="276"/>
      <c r="D33" s="319" t="s">
        <v>154</v>
      </c>
      <c r="E33" s="319" t="s">
        <v>157</v>
      </c>
      <c r="F33" s="319" t="s">
        <v>79</v>
      </c>
      <c r="G33" s="319" t="s">
        <v>154</v>
      </c>
      <c r="H33" s="319" t="s">
        <v>157</v>
      </c>
      <c r="I33" s="319" t="s">
        <v>79</v>
      </c>
      <c r="J33" s="319" t="s">
        <v>154</v>
      </c>
      <c r="K33" s="319" t="s">
        <v>157</v>
      </c>
      <c r="L33" s="319" t="s">
        <v>79</v>
      </c>
      <c r="M33" s="319" t="s">
        <v>154</v>
      </c>
      <c r="N33" s="319" t="s">
        <v>157</v>
      </c>
      <c r="O33" s="319" t="s">
        <v>79</v>
      </c>
      <c r="P33" s="320" t="s">
        <v>79</v>
      </c>
      <c r="Q33" s="321"/>
      <c r="R33" s="322"/>
      <c r="S33" s="323"/>
      <c r="T33" s="310"/>
    </row>
    <row r="34" spans="1:20" ht="24.6" customHeight="1" x14ac:dyDescent="0.2">
      <c r="A34" s="282" t="s">
        <v>46</v>
      </c>
      <c r="B34" s="283" t="s">
        <v>100</v>
      </c>
      <c r="C34" s="284" t="s">
        <v>149</v>
      </c>
      <c r="D34" s="284">
        <v>4091402</v>
      </c>
      <c r="E34" s="284">
        <v>717044</v>
      </c>
      <c r="F34" s="284">
        <v>4808446</v>
      </c>
      <c r="G34" s="284">
        <v>2526075</v>
      </c>
      <c r="H34" s="284">
        <v>832600</v>
      </c>
      <c r="I34" s="284">
        <v>3358675</v>
      </c>
      <c r="J34" s="284">
        <v>6617477</v>
      </c>
      <c r="K34" s="284">
        <v>1549644</v>
      </c>
      <c r="L34" s="284">
        <v>8167121</v>
      </c>
      <c r="M34" s="284">
        <v>18971</v>
      </c>
      <c r="N34" s="284">
        <v>4835</v>
      </c>
      <c r="O34" s="284">
        <v>23806</v>
      </c>
      <c r="P34" s="284">
        <v>8190927</v>
      </c>
      <c r="Q34" s="284" t="s">
        <v>151</v>
      </c>
      <c r="R34" s="285" t="s">
        <v>101</v>
      </c>
      <c r="S34" s="324" t="s">
        <v>47</v>
      </c>
      <c r="T34" s="310"/>
    </row>
    <row r="35" spans="1:20" ht="24.6" customHeight="1" x14ac:dyDescent="0.2">
      <c r="A35" s="287"/>
      <c r="B35" s="288"/>
      <c r="C35" s="289" t="s">
        <v>150</v>
      </c>
      <c r="D35" s="289">
        <v>345106</v>
      </c>
      <c r="E35" s="289">
        <v>26220</v>
      </c>
      <c r="F35" s="289">
        <v>371326</v>
      </c>
      <c r="G35" s="289">
        <v>2047866</v>
      </c>
      <c r="H35" s="289">
        <v>306876</v>
      </c>
      <c r="I35" s="289">
        <v>2354742</v>
      </c>
      <c r="J35" s="289">
        <v>2392972</v>
      </c>
      <c r="K35" s="289">
        <v>333096</v>
      </c>
      <c r="L35" s="289">
        <v>2726068</v>
      </c>
      <c r="M35" s="289">
        <v>685</v>
      </c>
      <c r="N35" s="289">
        <v>196</v>
      </c>
      <c r="O35" s="289">
        <v>881</v>
      </c>
      <c r="P35" s="289">
        <v>2726949</v>
      </c>
      <c r="Q35" s="289" t="s">
        <v>152</v>
      </c>
      <c r="R35" s="290"/>
      <c r="S35" s="325"/>
      <c r="T35" s="310"/>
    </row>
    <row r="36" spans="1:20" ht="24.6" customHeight="1" thickBot="1" x14ac:dyDescent="0.25">
      <c r="A36" s="298"/>
      <c r="B36" s="292"/>
      <c r="C36" s="293" t="s">
        <v>78</v>
      </c>
      <c r="D36" s="294">
        <f>SUM(D34:D35)</f>
        <v>4436508</v>
      </c>
      <c r="E36" s="294">
        <f t="shared" ref="E36:P36" si="8">SUM(E34:E35)</f>
        <v>743264</v>
      </c>
      <c r="F36" s="294">
        <f t="shared" si="8"/>
        <v>5179772</v>
      </c>
      <c r="G36" s="294">
        <f t="shared" si="8"/>
        <v>4573941</v>
      </c>
      <c r="H36" s="294">
        <f t="shared" si="8"/>
        <v>1139476</v>
      </c>
      <c r="I36" s="294">
        <f t="shared" si="8"/>
        <v>5713417</v>
      </c>
      <c r="J36" s="294">
        <f t="shared" si="8"/>
        <v>9010449</v>
      </c>
      <c r="K36" s="294">
        <f t="shared" si="8"/>
        <v>1882740</v>
      </c>
      <c r="L36" s="294">
        <f t="shared" si="8"/>
        <v>10893189</v>
      </c>
      <c r="M36" s="294">
        <f t="shared" si="8"/>
        <v>19656</v>
      </c>
      <c r="N36" s="294">
        <f t="shared" si="8"/>
        <v>5031</v>
      </c>
      <c r="O36" s="294">
        <f t="shared" si="8"/>
        <v>24687</v>
      </c>
      <c r="P36" s="294">
        <f t="shared" si="8"/>
        <v>10917876</v>
      </c>
      <c r="Q36" s="293" t="s">
        <v>79</v>
      </c>
      <c r="R36" s="295"/>
      <c r="S36" s="326"/>
      <c r="T36" s="310"/>
    </row>
    <row r="37" spans="1:20" ht="24.6" customHeight="1" x14ac:dyDescent="0.2">
      <c r="A37" s="282" t="s">
        <v>48</v>
      </c>
      <c r="B37" s="283" t="s">
        <v>100</v>
      </c>
      <c r="C37" s="284" t="s">
        <v>149</v>
      </c>
      <c r="D37" s="284">
        <v>219700</v>
      </c>
      <c r="E37" s="284">
        <v>4200</v>
      </c>
      <c r="F37" s="284">
        <v>223900</v>
      </c>
      <c r="G37" s="284">
        <v>155200</v>
      </c>
      <c r="H37" s="284">
        <v>7800</v>
      </c>
      <c r="I37" s="284">
        <v>163000</v>
      </c>
      <c r="J37" s="284">
        <v>374900</v>
      </c>
      <c r="K37" s="284">
        <v>12000</v>
      </c>
      <c r="L37" s="284">
        <v>386900</v>
      </c>
      <c r="M37" s="284">
        <v>3575</v>
      </c>
      <c r="N37" s="284">
        <v>0</v>
      </c>
      <c r="O37" s="284">
        <v>3575</v>
      </c>
      <c r="P37" s="284">
        <v>390475</v>
      </c>
      <c r="Q37" s="284" t="s">
        <v>151</v>
      </c>
      <c r="R37" s="285" t="s">
        <v>101</v>
      </c>
      <c r="S37" s="327" t="s">
        <v>49</v>
      </c>
      <c r="T37" s="310"/>
    </row>
    <row r="38" spans="1:20" ht="24.6" customHeight="1" x14ac:dyDescent="0.2">
      <c r="A38" s="287"/>
      <c r="B38" s="288"/>
      <c r="C38" s="289" t="s">
        <v>150</v>
      </c>
      <c r="D38" s="289">
        <v>0</v>
      </c>
      <c r="E38" s="289">
        <v>0</v>
      </c>
      <c r="F38" s="289">
        <v>0</v>
      </c>
      <c r="G38" s="289">
        <v>0</v>
      </c>
      <c r="H38" s="289">
        <v>0</v>
      </c>
      <c r="I38" s="289">
        <v>0</v>
      </c>
      <c r="J38" s="289">
        <v>0</v>
      </c>
      <c r="K38" s="289">
        <v>0</v>
      </c>
      <c r="L38" s="289">
        <v>0</v>
      </c>
      <c r="M38" s="289">
        <v>0</v>
      </c>
      <c r="N38" s="289">
        <v>0</v>
      </c>
      <c r="O38" s="289">
        <v>0</v>
      </c>
      <c r="P38" s="289">
        <v>0</v>
      </c>
      <c r="Q38" s="289" t="s">
        <v>152</v>
      </c>
      <c r="R38" s="290"/>
      <c r="S38" s="303"/>
      <c r="T38" s="310"/>
    </row>
    <row r="39" spans="1:20" ht="24.6" customHeight="1" thickBot="1" x14ac:dyDescent="0.25">
      <c r="A39" s="298"/>
      <c r="B39" s="292"/>
      <c r="C39" s="293" t="s">
        <v>78</v>
      </c>
      <c r="D39" s="294">
        <f>SUM(D37:D38)</f>
        <v>219700</v>
      </c>
      <c r="E39" s="294">
        <f t="shared" ref="E39:P39" si="9">SUM(E37:E38)</f>
        <v>4200</v>
      </c>
      <c r="F39" s="294">
        <f t="shared" si="9"/>
        <v>223900</v>
      </c>
      <c r="G39" s="294">
        <f t="shared" si="9"/>
        <v>155200</v>
      </c>
      <c r="H39" s="294">
        <f t="shared" si="9"/>
        <v>7800</v>
      </c>
      <c r="I39" s="294">
        <f t="shared" si="9"/>
        <v>163000</v>
      </c>
      <c r="J39" s="294">
        <f t="shared" si="9"/>
        <v>374900</v>
      </c>
      <c r="K39" s="294">
        <f t="shared" si="9"/>
        <v>12000</v>
      </c>
      <c r="L39" s="294">
        <f t="shared" si="9"/>
        <v>386900</v>
      </c>
      <c r="M39" s="294">
        <f t="shared" si="9"/>
        <v>3575</v>
      </c>
      <c r="N39" s="294">
        <f t="shared" si="9"/>
        <v>0</v>
      </c>
      <c r="O39" s="294">
        <f t="shared" si="9"/>
        <v>3575</v>
      </c>
      <c r="P39" s="294">
        <f t="shared" si="9"/>
        <v>390475</v>
      </c>
      <c r="Q39" s="293" t="s">
        <v>79</v>
      </c>
      <c r="R39" s="295"/>
      <c r="S39" s="305"/>
      <c r="T39" s="310"/>
    </row>
    <row r="40" spans="1:20" ht="24.6" customHeight="1" x14ac:dyDescent="0.2">
      <c r="A40" s="282" t="s">
        <v>50</v>
      </c>
      <c r="B40" s="283" t="s">
        <v>100</v>
      </c>
      <c r="C40" s="284" t="s">
        <v>149</v>
      </c>
      <c r="D40" s="284">
        <v>5579896</v>
      </c>
      <c r="E40" s="284">
        <v>665504</v>
      </c>
      <c r="F40" s="284">
        <v>6245400</v>
      </c>
      <c r="G40" s="284">
        <v>6224830</v>
      </c>
      <c r="H40" s="284">
        <v>400923</v>
      </c>
      <c r="I40" s="284">
        <v>6625753</v>
      </c>
      <c r="J40" s="284">
        <v>11804726</v>
      </c>
      <c r="K40" s="284">
        <v>1066427</v>
      </c>
      <c r="L40" s="284">
        <v>12871153</v>
      </c>
      <c r="M40" s="284">
        <v>40426</v>
      </c>
      <c r="N40" s="284">
        <v>4930</v>
      </c>
      <c r="O40" s="284">
        <v>45356</v>
      </c>
      <c r="P40" s="284">
        <v>12916509</v>
      </c>
      <c r="Q40" s="284" t="s">
        <v>151</v>
      </c>
      <c r="R40" s="285" t="s">
        <v>101</v>
      </c>
      <c r="S40" s="324" t="s">
        <v>51</v>
      </c>
      <c r="T40" s="310"/>
    </row>
    <row r="41" spans="1:20" ht="24.6" customHeight="1" x14ac:dyDescent="0.2">
      <c r="A41" s="287"/>
      <c r="B41" s="288"/>
      <c r="C41" s="289" t="s">
        <v>150</v>
      </c>
      <c r="D41" s="289">
        <v>1947322</v>
      </c>
      <c r="E41" s="289">
        <v>284664</v>
      </c>
      <c r="F41" s="289">
        <v>2231986</v>
      </c>
      <c r="G41" s="289">
        <v>3795158</v>
      </c>
      <c r="H41" s="289">
        <v>393600</v>
      </c>
      <c r="I41" s="289">
        <v>4188758</v>
      </c>
      <c r="J41" s="289">
        <v>5742480</v>
      </c>
      <c r="K41" s="289">
        <v>678264</v>
      </c>
      <c r="L41" s="289">
        <v>6420744</v>
      </c>
      <c r="M41" s="289">
        <v>8585</v>
      </c>
      <c r="N41" s="289">
        <v>0</v>
      </c>
      <c r="O41" s="289">
        <v>8585</v>
      </c>
      <c r="P41" s="289">
        <v>6429329</v>
      </c>
      <c r="Q41" s="289" t="s">
        <v>152</v>
      </c>
      <c r="R41" s="290"/>
      <c r="S41" s="325"/>
      <c r="T41" s="310"/>
    </row>
    <row r="42" spans="1:20" ht="24.6" customHeight="1" thickBot="1" x14ac:dyDescent="0.25">
      <c r="A42" s="298"/>
      <c r="B42" s="292"/>
      <c r="C42" s="293" t="s">
        <v>78</v>
      </c>
      <c r="D42" s="294">
        <f>SUM(D40:D41)</f>
        <v>7527218</v>
      </c>
      <c r="E42" s="294">
        <f t="shared" ref="E42:P42" si="10">SUM(E40:E41)</f>
        <v>950168</v>
      </c>
      <c r="F42" s="294">
        <f t="shared" si="10"/>
        <v>8477386</v>
      </c>
      <c r="G42" s="294">
        <f t="shared" si="10"/>
        <v>10019988</v>
      </c>
      <c r="H42" s="294">
        <f t="shared" si="10"/>
        <v>794523</v>
      </c>
      <c r="I42" s="294">
        <f t="shared" si="10"/>
        <v>10814511</v>
      </c>
      <c r="J42" s="294">
        <f t="shared" si="10"/>
        <v>17547206</v>
      </c>
      <c r="K42" s="294">
        <f t="shared" si="10"/>
        <v>1744691</v>
      </c>
      <c r="L42" s="294">
        <f t="shared" si="10"/>
        <v>19291897</v>
      </c>
      <c r="M42" s="294">
        <f t="shared" si="10"/>
        <v>49011</v>
      </c>
      <c r="N42" s="294">
        <f t="shared" si="10"/>
        <v>4930</v>
      </c>
      <c r="O42" s="294">
        <f t="shared" si="10"/>
        <v>53941</v>
      </c>
      <c r="P42" s="294">
        <f t="shared" si="10"/>
        <v>19345838</v>
      </c>
      <c r="Q42" s="293" t="s">
        <v>79</v>
      </c>
      <c r="R42" s="295"/>
      <c r="S42" s="326"/>
      <c r="T42" s="310"/>
    </row>
    <row r="43" spans="1:20" ht="24.6" customHeight="1" x14ac:dyDescent="0.2">
      <c r="A43" s="299" t="s">
        <v>52</v>
      </c>
      <c r="B43" s="300" t="s">
        <v>100</v>
      </c>
      <c r="C43" s="301" t="s">
        <v>149</v>
      </c>
      <c r="D43" s="301">
        <v>0</v>
      </c>
      <c r="E43" s="301">
        <v>0</v>
      </c>
      <c r="F43" s="301">
        <v>0</v>
      </c>
      <c r="G43" s="301">
        <v>7400</v>
      </c>
      <c r="H43" s="301">
        <v>0</v>
      </c>
      <c r="I43" s="301">
        <v>7400</v>
      </c>
      <c r="J43" s="301">
        <v>7400</v>
      </c>
      <c r="K43" s="301">
        <v>0</v>
      </c>
      <c r="L43" s="301">
        <v>7400</v>
      </c>
      <c r="M43" s="301">
        <v>0</v>
      </c>
      <c r="N43" s="301">
        <v>0</v>
      </c>
      <c r="O43" s="301">
        <v>0</v>
      </c>
      <c r="P43" s="301">
        <v>7400</v>
      </c>
      <c r="Q43" s="301" t="s">
        <v>151</v>
      </c>
      <c r="R43" s="302" t="s">
        <v>101</v>
      </c>
      <c r="S43" s="328" t="s">
        <v>53</v>
      </c>
      <c r="T43" s="310"/>
    </row>
    <row r="44" spans="1:20" ht="24.6" customHeight="1" x14ac:dyDescent="0.2">
      <c r="A44" s="287"/>
      <c r="B44" s="288"/>
      <c r="C44" s="289" t="s">
        <v>150</v>
      </c>
      <c r="D44" s="289">
        <v>0</v>
      </c>
      <c r="E44" s="289">
        <v>0</v>
      </c>
      <c r="F44" s="289">
        <v>0</v>
      </c>
      <c r="G44" s="289">
        <v>0</v>
      </c>
      <c r="H44" s="289">
        <v>0</v>
      </c>
      <c r="I44" s="289">
        <v>0</v>
      </c>
      <c r="J44" s="289">
        <v>0</v>
      </c>
      <c r="K44" s="289">
        <v>0</v>
      </c>
      <c r="L44" s="289">
        <v>0</v>
      </c>
      <c r="M44" s="289">
        <v>0</v>
      </c>
      <c r="N44" s="289">
        <v>0</v>
      </c>
      <c r="O44" s="289">
        <v>0</v>
      </c>
      <c r="P44" s="289">
        <v>0</v>
      </c>
      <c r="Q44" s="289" t="s">
        <v>152</v>
      </c>
      <c r="R44" s="290"/>
      <c r="S44" s="303"/>
      <c r="T44" s="310"/>
    </row>
    <row r="45" spans="1:20" ht="24.6" customHeight="1" thickBot="1" x14ac:dyDescent="0.25">
      <c r="A45" s="298"/>
      <c r="B45" s="292"/>
      <c r="C45" s="293" t="s">
        <v>78</v>
      </c>
      <c r="D45" s="294">
        <f>SUM(D43:D44)</f>
        <v>0</v>
      </c>
      <c r="E45" s="294">
        <f t="shared" ref="E45:P45" si="11">SUM(E43:E44)</f>
        <v>0</v>
      </c>
      <c r="F45" s="294">
        <f t="shared" si="11"/>
        <v>0</v>
      </c>
      <c r="G45" s="294">
        <f t="shared" si="11"/>
        <v>7400</v>
      </c>
      <c r="H45" s="294">
        <f t="shared" si="11"/>
        <v>0</v>
      </c>
      <c r="I45" s="294">
        <f t="shared" si="11"/>
        <v>7400</v>
      </c>
      <c r="J45" s="294">
        <f t="shared" si="11"/>
        <v>7400</v>
      </c>
      <c r="K45" s="294">
        <f t="shared" si="11"/>
        <v>0</v>
      </c>
      <c r="L45" s="294">
        <f t="shared" si="11"/>
        <v>7400</v>
      </c>
      <c r="M45" s="294">
        <f t="shared" si="11"/>
        <v>0</v>
      </c>
      <c r="N45" s="294">
        <f t="shared" si="11"/>
        <v>0</v>
      </c>
      <c r="O45" s="294">
        <f t="shared" si="11"/>
        <v>0</v>
      </c>
      <c r="P45" s="294">
        <f t="shared" si="11"/>
        <v>7400</v>
      </c>
      <c r="Q45" s="293" t="s">
        <v>79</v>
      </c>
      <c r="R45" s="295"/>
      <c r="S45" s="305"/>
      <c r="T45" s="310"/>
    </row>
    <row r="46" spans="1:20" x14ac:dyDescent="0.2">
      <c r="A46" s="329"/>
      <c r="B46" s="329"/>
      <c r="C46" s="329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29"/>
      <c r="R46" s="331"/>
      <c r="S46" s="332"/>
      <c r="T46" s="311"/>
    </row>
    <row r="47" spans="1:20" x14ac:dyDescent="0.2">
      <c r="A47" s="329"/>
      <c r="B47" s="329"/>
      <c r="C47" s="329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29"/>
      <c r="R47" s="331"/>
      <c r="S47" s="332"/>
      <c r="T47" s="311"/>
    </row>
    <row r="48" spans="1:20" x14ac:dyDescent="0.2">
      <c r="A48" s="329"/>
      <c r="B48" s="329"/>
      <c r="C48" s="329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29"/>
      <c r="R48" s="331"/>
      <c r="S48" s="332"/>
      <c r="T48" s="311"/>
    </row>
    <row r="49" spans="1:20" x14ac:dyDescent="0.2">
      <c r="A49" s="329"/>
      <c r="B49" s="329"/>
      <c r="C49" s="329"/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30"/>
      <c r="Q49" s="329"/>
      <c r="R49" s="331"/>
      <c r="S49" s="332"/>
      <c r="T49" s="311"/>
    </row>
    <row r="50" spans="1:20" ht="20.100000000000001" customHeight="1" x14ac:dyDescent="0.2">
      <c r="A50" s="250" t="s">
        <v>161</v>
      </c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310"/>
    </row>
    <row r="51" spans="1:20" ht="20.100000000000001" customHeight="1" x14ac:dyDescent="0.2">
      <c r="A51" s="251" t="s">
        <v>162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310"/>
    </row>
    <row r="52" spans="1:20" ht="20.100000000000001" customHeight="1" thickBot="1" x14ac:dyDescent="0.25">
      <c r="A52" s="252"/>
      <c r="B52" s="252"/>
      <c r="C52" s="252"/>
      <c r="D52" s="252"/>
      <c r="E52" s="253" t="s">
        <v>163</v>
      </c>
      <c r="F52" s="253"/>
      <c r="G52" s="254"/>
      <c r="H52" s="254"/>
      <c r="I52" s="254"/>
      <c r="J52" s="254"/>
      <c r="K52" s="254"/>
      <c r="L52" s="254"/>
      <c r="M52" s="254"/>
      <c r="N52" s="255" t="s">
        <v>164</v>
      </c>
      <c r="O52" s="255"/>
      <c r="P52" s="256"/>
      <c r="Q52" s="256"/>
      <c r="R52" s="256"/>
      <c r="S52" s="256"/>
      <c r="T52" s="310"/>
    </row>
    <row r="53" spans="1:20" ht="22.5" customHeight="1" x14ac:dyDescent="0.2">
      <c r="A53" s="257" t="s">
        <v>25</v>
      </c>
      <c r="B53" s="258" t="s">
        <v>84</v>
      </c>
      <c r="C53" s="259" t="s">
        <v>165</v>
      </c>
      <c r="D53" s="260" t="s">
        <v>166</v>
      </c>
      <c r="E53" s="260"/>
      <c r="F53" s="260"/>
      <c r="G53" s="260"/>
      <c r="H53" s="260"/>
      <c r="I53" s="260"/>
      <c r="J53" s="260"/>
      <c r="K53" s="260"/>
      <c r="L53" s="260"/>
      <c r="M53" s="260" t="s">
        <v>167</v>
      </c>
      <c r="N53" s="260"/>
      <c r="O53" s="260"/>
      <c r="P53" s="261" t="s">
        <v>168</v>
      </c>
      <c r="Q53" s="312" t="s">
        <v>169</v>
      </c>
      <c r="R53" s="313" t="s">
        <v>91</v>
      </c>
      <c r="S53" s="314" t="s">
        <v>170</v>
      </c>
      <c r="T53" s="310"/>
    </row>
    <row r="54" spans="1:20" ht="22.5" customHeight="1" x14ac:dyDescent="0.2">
      <c r="A54" s="265"/>
      <c r="B54" s="266"/>
      <c r="C54" s="267"/>
      <c r="D54" s="268" t="s">
        <v>177</v>
      </c>
      <c r="E54" s="268"/>
      <c r="F54" s="268"/>
      <c r="G54" s="269" t="s">
        <v>178</v>
      </c>
      <c r="H54" s="269"/>
      <c r="I54" s="269"/>
      <c r="J54" s="268" t="s">
        <v>173</v>
      </c>
      <c r="K54" s="268"/>
      <c r="L54" s="268"/>
      <c r="M54" s="268"/>
      <c r="N54" s="268"/>
      <c r="O54" s="268"/>
      <c r="P54" s="269"/>
      <c r="Q54" s="315"/>
      <c r="R54" s="316"/>
      <c r="S54" s="317"/>
      <c r="T54" s="310"/>
    </row>
    <row r="55" spans="1:20" ht="22.5" customHeight="1" x14ac:dyDescent="0.2">
      <c r="A55" s="265"/>
      <c r="B55" s="266"/>
      <c r="C55" s="267"/>
      <c r="D55" s="273" t="s">
        <v>153</v>
      </c>
      <c r="E55" s="273" t="s">
        <v>174</v>
      </c>
      <c r="F55" s="273" t="s">
        <v>175</v>
      </c>
      <c r="G55" s="273" t="s">
        <v>153</v>
      </c>
      <c r="H55" s="273" t="s">
        <v>174</v>
      </c>
      <c r="I55" s="273" t="s">
        <v>105</v>
      </c>
      <c r="J55" s="273" t="s">
        <v>153</v>
      </c>
      <c r="K55" s="273" t="s">
        <v>174</v>
      </c>
      <c r="L55" s="273" t="s">
        <v>105</v>
      </c>
      <c r="M55" s="273" t="s">
        <v>153</v>
      </c>
      <c r="N55" s="273" t="s">
        <v>176</v>
      </c>
      <c r="O55" s="273" t="s">
        <v>105</v>
      </c>
      <c r="P55" s="269"/>
      <c r="Q55" s="315"/>
      <c r="R55" s="316"/>
      <c r="S55" s="317"/>
      <c r="T55" s="310"/>
    </row>
    <row r="56" spans="1:20" ht="22.5" customHeight="1" thickBot="1" x14ac:dyDescent="0.25">
      <c r="A56" s="274"/>
      <c r="B56" s="275"/>
      <c r="C56" s="276"/>
      <c r="D56" s="319" t="s">
        <v>154</v>
      </c>
      <c r="E56" s="319" t="s">
        <v>157</v>
      </c>
      <c r="F56" s="319" t="s">
        <v>79</v>
      </c>
      <c r="G56" s="319" t="s">
        <v>154</v>
      </c>
      <c r="H56" s="319" t="s">
        <v>157</v>
      </c>
      <c r="I56" s="319" t="s">
        <v>79</v>
      </c>
      <c r="J56" s="319" t="s">
        <v>154</v>
      </c>
      <c r="K56" s="319" t="s">
        <v>157</v>
      </c>
      <c r="L56" s="319" t="s">
        <v>79</v>
      </c>
      <c r="M56" s="319" t="s">
        <v>154</v>
      </c>
      <c r="N56" s="319" t="s">
        <v>157</v>
      </c>
      <c r="O56" s="319" t="s">
        <v>79</v>
      </c>
      <c r="P56" s="320" t="s">
        <v>79</v>
      </c>
      <c r="Q56" s="321"/>
      <c r="R56" s="322"/>
      <c r="S56" s="323"/>
      <c r="T56" s="310"/>
    </row>
    <row r="57" spans="1:20" ht="18.95" customHeight="1" x14ac:dyDescent="0.2">
      <c r="A57" s="282" t="s">
        <v>54</v>
      </c>
      <c r="B57" s="283" t="s">
        <v>100</v>
      </c>
      <c r="C57" s="284" t="s">
        <v>149</v>
      </c>
      <c r="D57" s="284">
        <v>43800</v>
      </c>
      <c r="E57" s="284">
        <v>0</v>
      </c>
      <c r="F57" s="284">
        <v>43800</v>
      </c>
      <c r="G57" s="284">
        <v>30000</v>
      </c>
      <c r="H57" s="284">
        <v>6000</v>
      </c>
      <c r="I57" s="284">
        <v>36000</v>
      </c>
      <c r="J57" s="284">
        <v>73800</v>
      </c>
      <c r="K57" s="284">
        <v>6000</v>
      </c>
      <c r="L57" s="284">
        <v>79800</v>
      </c>
      <c r="M57" s="284">
        <v>5050</v>
      </c>
      <c r="N57" s="284">
        <v>0</v>
      </c>
      <c r="O57" s="284">
        <v>5050</v>
      </c>
      <c r="P57" s="284">
        <v>84850</v>
      </c>
      <c r="Q57" s="284" t="s">
        <v>151</v>
      </c>
      <c r="R57" s="285" t="s">
        <v>101</v>
      </c>
      <c r="S57" s="333" t="s">
        <v>55</v>
      </c>
      <c r="T57" s="310"/>
    </row>
    <row r="58" spans="1:20" ht="18.95" customHeight="1" x14ac:dyDescent="0.2">
      <c r="A58" s="287"/>
      <c r="B58" s="288"/>
      <c r="C58" s="289" t="s">
        <v>150</v>
      </c>
      <c r="D58" s="289">
        <v>0</v>
      </c>
      <c r="E58" s="289">
        <v>0</v>
      </c>
      <c r="F58" s="289">
        <v>0</v>
      </c>
      <c r="G58" s="289">
        <v>24000</v>
      </c>
      <c r="H58" s="289">
        <v>0</v>
      </c>
      <c r="I58" s="289">
        <v>24000</v>
      </c>
      <c r="J58" s="289">
        <v>24000</v>
      </c>
      <c r="K58" s="289">
        <v>0</v>
      </c>
      <c r="L58" s="289">
        <v>24000</v>
      </c>
      <c r="M58" s="289">
        <v>0</v>
      </c>
      <c r="N58" s="289">
        <v>0</v>
      </c>
      <c r="O58" s="289">
        <v>0</v>
      </c>
      <c r="P58" s="289">
        <v>24000</v>
      </c>
      <c r="Q58" s="289" t="s">
        <v>152</v>
      </c>
      <c r="R58" s="290"/>
      <c r="S58" s="334"/>
      <c r="T58" s="310"/>
    </row>
    <row r="59" spans="1:20" ht="18.95" customHeight="1" thickBot="1" x14ac:dyDescent="0.25">
      <c r="A59" s="287"/>
      <c r="B59" s="292"/>
      <c r="C59" s="293" t="s">
        <v>78</v>
      </c>
      <c r="D59" s="294">
        <f>SUM(D57:D58)</f>
        <v>43800</v>
      </c>
      <c r="E59" s="294">
        <f t="shared" ref="E59:P59" si="12">SUM(E57:E58)</f>
        <v>0</v>
      </c>
      <c r="F59" s="294">
        <f t="shared" si="12"/>
        <v>43800</v>
      </c>
      <c r="G59" s="294">
        <f t="shared" si="12"/>
        <v>54000</v>
      </c>
      <c r="H59" s="294">
        <f t="shared" si="12"/>
        <v>6000</v>
      </c>
      <c r="I59" s="294">
        <f t="shared" si="12"/>
        <v>60000</v>
      </c>
      <c r="J59" s="294">
        <f t="shared" si="12"/>
        <v>97800</v>
      </c>
      <c r="K59" s="294">
        <f t="shared" si="12"/>
        <v>6000</v>
      </c>
      <c r="L59" s="294">
        <f t="shared" si="12"/>
        <v>103800</v>
      </c>
      <c r="M59" s="294">
        <f t="shared" si="12"/>
        <v>5050</v>
      </c>
      <c r="N59" s="294">
        <f t="shared" si="12"/>
        <v>0</v>
      </c>
      <c r="O59" s="294">
        <f t="shared" si="12"/>
        <v>5050</v>
      </c>
      <c r="P59" s="294">
        <f t="shared" si="12"/>
        <v>108850</v>
      </c>
      <c r="Q59" s="293" t="s">
        <v>79</v>
      </c>
      <c r="R59" s="295"/>
      <c r="S59" s="334"/>
      <c r="T59" s="310"/>
    </row>
    <row r="60" spans="1:20" ht="18.95" customHeight="1" x14ac:dyDescent="0.2">
      <c r="A60" s="287"/>
      <c r="B60" s="283" t="s">
        <v>114</v>
      </c>
      <c r="C60" s="284" t="s">
        <v>149</v>
      </c>
      <c r="D60" s="284">
        <v>223200</v>
      </c>
      <c r="E60" s="284">
        <v>23400</v>
      </c>
      <c r="F60" s="284">
        <v>246600</v>
      </c>
      <c r="G60" s="284">
        <v>324600</v>
      </c>
      <c r="H60" s="284">
        <v>27000</v>
      </c>
      <c r="I60" s="284">
        <v>351600</v>
      </c>
      <c r="J60" s="284">
        <v>547800</v>
      </c>
      <c r="K60" s="284">
        <v>50400</v>
      </c>
      <c r="L60" s="284">
        <v>598200</v>
      </c>
      <c r="M60" s="284">
        <v>0</v>
      </c>
      <c r="N60" s="284">
        <v>0</v>
      </c>
      <c r="O60" s="284">
        <v>0</v>
      </c>
      <c r="P60" s="284">
        <v>598200</v>
      </c>
      <c r="Q60" s="284" t="s">
        <v>151</v>
      </c>
      <c r="R60" s="285" t="s">
        <v>115</v>
      </c>
      <c r="S60" s="334"/>
      <c r="T60" s="310"/>
    </row>
    <row r="61" spans="1:20" ht="18.95" customHeight="1" x14ac:dyDescent="0.2">
      <c r="A61" s="287"/>
      <c r="B61" s="288"/>
      <c r="C61" s="289" t="s">
        <v>150</v>
      </c>
      <c r="D61" s="289">
        <v>16800</v>
      </c>
      <c r="E61" s="289">
        <v>0</v>
      </c>
      <c r="F61" s="289">
        <v>16800</v>
      </c>
      <c r="G61" s="289">
        <v>0</v>
      </c>
      <c r="H61" s="289">
        <v>0</v>
      </c>
      <c r="I61" s="289">
        <v>0</v>
      </c>
      <c r="J61" s="289">
        <v>16800</v>
      </c>
      <c r="K61" s="289">
        <v>0</v>
      </c>
      <c r="L61" s="289">
        <v>16800</v>
      </c>
      <c r="M61" s="289">
        <v>0</v>
      </c>
      <c r="N61" s="289">
        <v>0</v>
      </c>
      <c r="O61" s="289">
        <v>0</v>
      </c>
      <c r="P61" s="289">
        <v>16800</v>
      </c>
      <c r="Q61" s="289" t="s">
        <v>152</v>
      </c>
      <c r="R61" s="290"/>
      <c r="S61" s="334"/>
      <c r="T61" s="310"/>
    </row>
    <row r="62" spans="1:20" ht="18.95" customHeight="1" thickBot="1" x14ac:dyDescent="0.25">
      <c r="A62" s="287"/>
      <c r="B62" s="292"/>
      <c r="C62" s="293" t="s">
        <v>78</v>
      </c>
      <c r="D62" s="294">
        <f>SUM(D60:D61)</f>
        <v>240000</v>
      </c>
      <c r="E62" s="294">
        <f t="shared" ref="E62:P62" si="13">SUM(E60:E61)</f>
        <v>23400</v>
      </c>
      <c r="F62" s="294">
        <f t="shared" si="13"/>
        <v>263400</v>
      </c>
      <c r="G62" s="294">
        <f t="shared" si="13"/>
        <v>324600</v>
      </c>
      <c r="H62" s="294">
        <f t="shared" si="13"/>
        <v>27000</v>
      </c>
      <c r="I62" s="294">
        <f t="shared" si="13"/>
        <v>351600</v>
      </c>
      <c r="J62" s="294">
        <f t="shared" si="13"/>
        <v>564600</v>
      </c>
      <c r="K62" s="294">
        <f t="shared" si="13"/>
        <v>50400</v>
      </c>
      <c r="L62" s="294">
        <f t="shared" si="13"/>
        <v>615000</v>
      </c>
      <c r="M62" s="294">
        <f t="shared" si="13"/>
        <v>0</v>
      </c>
      <c r="N62" s="294">
        <f t="shared" si="13"/>
        <v>0</v>
      </c>
      <c r="O62" s="294">
        <f t="shared" si="13"/>
        <v>0</v>
      </c>
      <c r="P62" s="294">
        <f t="shared" si="13"/>
        <v>615000</v>
      </c>
      <c r="Q62" s="293" t="s">
        <v>79</v>
      </c>
      <c r="R62" s="295"/>
      <c r="S62" s="334"/>
      <c r="T62" s="310"/>
    </row>
    <row r="63" spans="1:20" ht="18.95" customHeight="1" x14ac:dyDescent="0.2">
      <c r="A63" s="287"/>
      <c r="B63" s="300" t="s">
        <v>105</v>
      </c>
      <c r="C63" s="301" t="s">
        <v>149</v>
      </c>
      <c r="D63" s="304">
        <f>D57+D60</f>
        <v>267000</v>
      </c>
      <c r="E63" s="304">
        <f t="shared" ref="E63:P64" si="14">E57+E60</f>
        <v>23400</v>
      </c>
      <c r="F63" s="304">
        <f t="shared" si="14"/>
        <v>290400</v>
      </c>
      <c r="G63" s="304">
        <f t="shared" si="14"/>
        <v>354600</v>
      </c>
      <c r="H63" s="304">
        <f t="shared" si="14"/>
        <v>33000</v>
      </c>
      <c r="I63" s="304">
        <f t="shared" si="14"/>
        <v>387600</v>
      </c>
      <c r="J63" s="304">
        <f t="shared" si="14"/>
        <v>621600</v>
      </c>
      <c r="K63" s="304">
        <f t="shared" si="14"/>
        <v>56400</v>
      </c>
      <c r="L63" s="304">
        <f t="shared" si="14"/>
        <v>678000</v>
      </c>
      <c r="M63" s="304">
        <f t="shared" si="14"/>
        <v>5050</v>
      </c>
      <c r="N63" s="304">
        <f t="shared" si="14"/>
        <v>0</v>
      </c>
      <c r="O63" s="304">
        <f t="shared" si="14"/>
        <v>5050</v>
      </c>
      <c r="P63" s="304">
        <f t="shared" si="14"/>
        <v>683050</v>
      </c>
      <c r="Q63" s="301" t="s">
        <v>151</v>
      </c>
      <c r="R63" s="302" t="s">
        <v>79</v>
      </c>
      <c r="S63" s="334"/>
      <c r="T63" s="310"/>
    </row>
    <row r="64" spans="1:20" ht="18.95" customHeight="1" x14ac:dyDescent="0.2">
      <c r="A64" s="287"/>
      <c r="B64" s="288"/>
      <c r="C64" s="289" t="s">
        <v>150</v>
      </c>
      <c r="D64" s="297">
        <f>D58+D61</f>
        <v>16800</v>
      </c>
      <c r="E64" s="297">
        <f t="shared" si="14"/>
        <v>0</v>
      </c>
      <c r="F64" s="297">
        <f t="shared" si="14"/>
        <v>16800</v>
      </c>
      <c r="G64" s="297">
        <f t="shared" si="14"/>
        <v>24000</v>
      </c>
      <c r="H64" s="297">
        <f t="shared" si="14"/>
        <v>0</v>
      </c>
      <c r="I64" s="297">
        <f t="shared" si="14"/>
        <v>24000</v>
      </c>
      <c r="J64" s="297">
        <f t="shared" si="14"/>
        <v>40800</v>
      </c>
      <c r="K64" s="297">
        <f t="shared" si="14"/>
        <v>0</v>
      </c>
      <c r="L64" s="297">
        <f t="shared" si="14"/>
        <v>40800</v>
      </c>
      <c r="M64" s="297">
        <f t="shared" si="14"/>
        <v>0</v>
      </c>
      <c r="N64" s="297">
        <f t="shared" si="14"/>
        <v>0</v>
      </c>
      <c r="O64" s="297">
        <f t="shared" si="14"/>
        <v>0</v>
      </c>
      <c r="P64" s="297">
        <f t="shared" si="14"/>
        <v>40800</v>
      </c>
      <c r="Q64" s="289" t="s">
        <v>152</v>
      </c>
      <c r="R64" s="290"/>
      <c r="S64" s="334"/>
      <c r="T64" s="310"/>
    </row>
    <row r="65" spans="1:20" ht="18.95" customHeight="1" thickBot="1" x14ac:dyDescent="0.25">
      <c r="A65" s="298"/>
      <c r="B65" s="292"/>
      <c r="C65" s="293" t="s">
        <v>78</v>
      </c>
      <c r="D65" s="294">
        <f>SUM(D63:D64)</f>
        <v>283800</v>
      </c>
      <c r="E65" s="294">
        <f t="shared" ref="E65:P65" si="15">SUM(E63:E64)</f>
        <v>23400</v>
      </c>
      <c r="F65" s="294">
        <f t="shared" si="15"/>
        <v>307200</v>
      </c>
      <c r="G65" s="294">
        <f t="shared" si="15"/>
        <v>378600</v>
      </c>
      <c r="H65" s="294">
        <f t="shared" si="15"/>
        <v>33000</v>
      </c>
      <c r="I65" s="294">
        <f t="shared" si="15"/>
        <v>411600</v>
      </c>
      <c r="J65" s="294">
        <f t="shared" si="15"/>
        <v>662400</v>
      </c>
      <c r="K65" s="294">
        <f t="shared" si="15"/>
        <v>56400</v>
      </c>
      <c r="L65" s="294">
        <f t="shared" si="15"/>
        <v>718800</v>
      </c>
      <c r="M65" s="294">
        <f t="shared" si="15"/>
        <v>5050</v>
      </c>
      <c r="N65" s="294">
        <f t="shared" si="15"/>
        <v>0</v>
      </c>
      <c r="O65" s="294">
        <f t="shared" si="15"/>
        <v>5050</v>
      </c>
      <c r="P65" s="294">
        <f t="shared" si="15"/>
        <v>723850</v>
      </c>
      <c r="Q65" s="293" t="s">
        <v>79</v>
      </c>
      <c r="R65" s="295"/>
      <c r="S65" s="335"/>
      <c r="T65" s="310"/>
    </row>
    <row r="66" spans="1:20" ht="18.95" customHeight="1" x14ac:dyDescent="0.2">
      <c r="A66" s="299" t="s">
        <v>56</v>
      </c>
      <c r="B66" s="283" t="s">
        <v>100</v>
      </c>
      <c r="C66" s="284" t="s">
        <v>149</v>
      </c>
      <c r="D66" s="284">
        <v>3111416</v>
      </c>
      <c r="E66" s="284">
        <v>379532</v>
      </c>
      <c r="F66" s="284">
        <v>3490948</v>
      </c>
      <c r="G66" s="284">
        <v>4893804</v>
      </c>
      <c r="H66" s="284">
        <v>317570</v>
      </c>
      <c r="I66" s="284">
        <v>5211374</v>
      </c>
      <c r="J66" s="284">
        <v>8005220</v>
      </c>
      <c r="K66" s="284">
        <v>697102</v>
      </c>
      <c r="L66" s="284">
        <v>8702322</v>
      </c>
      <c r="M66" s="284">
        <v>114503</v>
      </c>
      <c r="N66" s="284">
        <v>9236</v>
      </c>
      <c r="O66" s="284">
        <v>123739</v>
      </c>
      <c r="P66" s="284">
        <v>8826061</v>
      </c>
      <c r="Q66" s="284" t="s">
        <v>151</v>
      </c>
      <c r="R66" s="285" t="s">
        <v>101</v>
      </c>
      <c r="S66" s="328" t="s">
        <v>57</v>
      </c>
      <c r="T66" s="310"/>
    </row>
    <row r="67" spans="1:20" ht="18.95" customHeight="1" x14ac:dyDescent="0.2">
      <c r="A67" s="287"/>
      <c r="B67" s="288"/>
      <c r="C67" s="289" t="s">
        <v>150</v>
      </c>
      <c r="D67" s="289">
        <v>98068</v>
      </c>
      <c r="E67" s="289">
        <v>19050</v>
      </c>
      <c r="F67" s="289">
        <v>117118</v>
      </c>
      <c r="G67" s="289">
        <v>345562</v>
      </c>
      <c r="H67" s="289">
        <v>10450</v>
      </c>
      <c r="I67" s="289">
        <v>356012</v>
      </c>
      <c r="J67" s="289">
        <v>443630</v>
      </c>
      <c r="K67" s="289">
        <v>29500</v>
      </c>
      <c r="L67" s="289">
        <v>473130</v>
      </c>
      <c r="M67" s="289">
        <v>22716</v>
      </c>
      <c r="N67" s="289">
        <v>13850</v>
      </c>
      <c r="O67" s="289">
        <v>36566</v>
      </c>
      <c r="P67" s="289">
        <v>509696</v>
      </c>
      <c r="Q67" s="289" t="s">
        <v>152</v>
      </c>
      <c r="R67" s="290"/>
      <c r="S67" s="303"/>
      <c r="T67" s="310"/>
    </row>
    <row r="68" spans="1:20" ht="18.95" customHeight="1" thickBot="1" x14ac:dyDescent="0.25">
      <c r="A68" s="287"/>
      <c r="B68" s="292"/>
      <c r="C68" s="293" t="s">
        <v>78</v>
      </c>
      <c r="D68" s="294">
        <f>SUM(D66:D67)</f>
        <v>3209484</v>
      </c>
      <c r="E68" s="294">
        <f t="shared" ref="E68:P68" si="16">SUM(E66:E67)</f>
        <v>398582</v>
      </c>
      <c r="F68" s="294">
        <f t="shared" si="16"/>
        <v>3608066</v>
      </c>
      <c r="G68" s="294">
        <f t="shared" si="16"/>
        <v>5239366</v>
      </c>
      <c r="H68" s="294">
        <f t="shared" si="16"/>
        <v>328020</v>
      </c>
      <c r="I68" s="294">
        <f t="shared" si="16"/>
        <v>5567386</v>
      </c>
      <c r="J68" s="294">
        <f t="shared" si="16"/>
        <v>8448850</v>
      </c>
      <c r="K68" s="294">
        <f t="shared" si="16"/>
        <v>726602</v>
      </c>
      <c r="L68" s="294">
        <f t="shared" si="16"/>
        <v>9175452</v>
      </c>
      <c r="M68" s="294">
        <f t="shared" si="16"/>
        <v>137219</v>
      </c>
      <c r="N68" s="294">
        <f t="shared" si="16"/>
        <v>23086</v>
      </c>
      <c r="O68" s="294">
        <f t="shared" si="16"/>
        <v>160305</v>
      </c>
      <c r="P68" s="294">
        <f t="shared" si="16"/>
        <v>9335757</v>
      </c>
      <c r="Q68" s="293" t="s">
        <v>79</v>
      </c>
      <c r="R68" s="295"/>
      <c r="S68" s="303"/>
      <c r="T68" s="310"/>
    </row>
    <row r="69" spans="1:20" ht="18.95" customHeight="1" x14ac:dyDescent="0.2">
      <c r="A69" s="287"/>
      <c r="B69" s="283" t="s">
        <v>103</v>
      </c>
      <c r="C69" s="284" t="s">
        <v>149</v>
      </c>
      <c r="D69" s="284">
        <v>1036320</v>
      </c>
      <c r="E69" s="284">
        <v>480408</v>
      </c>
      <c r="F69" s="284">
        <v>1516728</v>
      </c>
      <c r="G69" s="284">
        <v>2094744</v>
      </c>
      <c r="H69" s="284">
        <v>121800</v>
      </c>
      <c r="I69" s="284">
        <v>2216544</v>
      </c>
      <c r="J69" s="284">
        <v>3131064</v>
      </c>
      <c r="K69" s="284">
        <v>602208</v>
      </c>
      <c r="L69" s="284">
        <v>3733272</v>
      </c>
      <c r="M69" s="284">
        <v>0</v>
      </c>
      <c r="N69" s="284">
        <v>0</v>
      </c>
      <c r="O69" s="284">
        <v>0</v>
      </c>
      <c r="P69" s="284">
        <v>3733272</v>
      </c>
      <c r="Q69" s="284" t="s">
        <v>151</v>
      </c>
      <c r="R69" s="285" t="s">
        <v>104</v>
      </c>
      <c r="S69" s="303"/>
      <c r="T69" s="310"/>
    </row>
    <row r="70" spans="1:20" ht="18.95" customHeight="1" x14ac:dyDescent="0.2">
      <c r="A70" s="287"/>
      <c r="B70" s="288"/>
      <c r="C70" s="289" t="s">
        <v>150</v>
      </c>
      <c r="D70" s="289">
        <v>8400</v>
      </c>
      <c r="E70" s="289">
        <v>0</v>
      </c>
      <c r="F70" s="289">
        <v>8400</v>
      </c>
      <c r="G70" s="289">
        <v>0</v>
      </c>
      <c r="H70" s="289">
        <v>0</v>
      </c>
      <c r="I70" s="289">
        <v>0</v>
      </c>
      <c r="J70" s="289">
        <v>8400</v>
      </c>
      <c r="K70" s="289">
        <v>0</v>
      </c>
      <c r="L70" s="289">
        <v>8400</v>
      </c>
      <c r="M70" s="289">
        <v>0</v>
      </c>
      <c r="N70" s="289">
        <v>0</v>
      </c>
      <c r="O70" s="289">
        <v>0</v>
      </c>
      <c r="P70" s="289">
        <v>8400</v>
      </c>
      <c r="Q70" s="289" t="s">
        <v>152</v>
      </c>
      <c r="R70" s="290"/>
      <c r="S70" s="303"/>
      <c r="T70" s="310"/>
    </row>
    <row r="71" spans="1:20" ht="18.95" customHeight="1" thickBot="1" x14ac:dyDescent="0.25">
      <c r="A71" s="287"/>
      <c r="B71" s="292"/>
      <c r="C71" s="293" t="s">
        <v>78</v>
      </c>
      <c r="D71" s="294">
        <f>SUM(D69:D70)</f>
        <v>1044720</v>
      </c>
      <c r="E71" s="294">
        <f t="shared" ref="E71:P71" si="17">SUM(E69:E70)</f>
        <v>480408</v>
      </c>
      <c r="F71" s="294">
        <f t="shared" si="17"/>
        <v>1525128</v>
      </c>
      <c r="G71" s="294">
        <f t="shared" si="17"/>
        <v>2094744</v>
      </c>
      <c r="H71" s="294">
        <f t="shared" si="17"/>
        <v>121800</v>
      </c>
      <c r="I71" s="294">
        <f t="shared" si="17"/>
        <v>2216544</v>
      </c>
      <c r="J71" s="294">
        <f t="shared" si="17"/>
        <v>3139464</v>
      </c>
      <c r="K71" s="294">
        <f t="shared" si="17"/>
        <v>602208</v>
      </c>
      <c r="L71" s="294">
        <f t="shared" si="17"/>
        <v>3741672</v>
      </c>
      <c r="M71" s="294">
        <f t="shared" si="17"/>
        <v>0</v>
      </c>
      <c r="N71" s="294">
        <f t="shared" si="17"/>
        <v>0</v>
      </c>
      <c r="O71" s="294">
        <f t="shared" si="17"/>
        <v>0</v>
      </c>
      <c r="P71" s="294">
        <f t="shared" si="17"/>
        <v>3741672</v>
      </c>
      <c r="Q71" s="293" t="s">
        <v>79</v>
      </c>
      <c r="R71" s="295"/>
      <c r="S71" s="303"/>
      <c r="T71" s="310"/>
    </row>
    <row r="72" spans="1:20" ht="18.95" customHeight="1" x14ac:dyDescent="0.2">
      <c r="A72" s="287"/>
      <c r="B72" s="300" t="s">
        <v>105</v>
      </c>
      <c r="C72" s="301" t="s">
        <v>149</v>
      </c>
      <c r="D72" s="304">
        <f>D66+D69</f>
        <v>4147736</v>
      </c>
      <c r="E72" s="304">
        <f t="shared" ref="E72:P73" si="18">E66+E69</f>
        <v>859940</v>
      </c>
      <c r="F72" s="304">
        <f t="shared" si="18"/>
        <v>5007676</v>
      </c>
      <c r="G72" s="304">
        <f t="shared" si="18"/>
        <v>6988548</v>
      </c>
      <c r="H72" s="304">
        <f t="shared" si="18"/>
        <v>439370</v>
      </c>
      <c r="I72" s="304">
        <f t="shared" si="18"/>
        <v>7427918</v>
      </c>
      <c r="J72" s="304">
        <f t="shared" si="18"/>
        <v>11136284</v>
      </c>
      <c r="K72" s="304">
        <f t="shared" si="18"/>
        <v>1299310</v>
      </c>
      <c r="L72" s="304">
        <f t="shared" si="18"/>
        <v>12435594</v>
      </c>
      <c r="M72" s="304">
        <f t="shared" si="18"/>
        <v>114503</v>
      </c>
      <c r="N72" s="304">
        <f t="shared" si="18"/>
        <v>9236</v>
      </c>
      <c r="O72" s="304">
        <f t="shared" si="18"/>
        <v>123739</v>
      </c>
      <c r="P72" s="304">
        <f t="shared" si="18"/>
        <v>12559333</v>
      </c>
      <c r="Q72" s="301" t="s">
        <v>151</v>
      </c>
      <c r="R72" s="302" t="s">
        <v>79</v>
      </c>
      <c r="S72" s="303"/>
      <c r="T72" s="310"/>
    </row>
    <row r="73" spans="1:20" ht="18.95" customHeight="1" x14ac:dyDescent="0.2">
      <c r="A73" s="287"/>
      <c r="B73" s="288"/>
      <c r="C73" s="289" t="s">
        <v>150</v>
      </c>
      <c r="D73" s="297">
        <f>D67+D70</f>
        <v>106468</v>
      </c>
      <c r="E73" s="297">
        <f t="shared" si="18"/>
        <v>19050</v>
      </c>
      <c r="F73" s="297">
        <f t="shared" si="18"/>
        <v>125518</v>
      </c>
      <c r="G73" s="297">
        <f t="shared" si="18"/>
        <v>345562</v>
      </c>
      <c r="H73" s="297">
        <f t="shared" si="18"/>
        <v>10450</v>
      </c>
      <c r="I73" s="297">
        <f t="shared" si="18"/>
        <v>356012</v>
      </c>
      <c r="J73" s="297">
        <f t="shared" si="18"/>
        <v>452030</v>
      </c>
      <c r="K73" s="297">
        <f t="shared" si="18"/>
        <v>29500</v>
      </c>
      <c r="L73" s="297">
        <f t="shared" si="18"/>
        <v>481530</v>
      </c>
      <c r="M73" s="297">
        <f t="shared" si="18"/>
        <v>22716</v>
      </c>
      <c r="N73" s="297">
        <f t="shared" si="18"/>
        <v>13850</v>
      </c>
      <c r="O73" s="297">
        <f t="shared" si="18"/>
        <v>36566</v>
      </c>
      <c r="P73" s="297">
        <f t="shared" si="18"/>
        <v>518096</v>
      </c>
      <c r="Q73" s="289" t="s">
        <v>152</v>
      </c>
      <c r="R73" s="290"/>
      <c r="S73" s="303"/>
      <c r="T73" s="310"/>
    </row>
    <row r="74" spans="1:20" ht="18.95" customHeight="1" thickBot="1" x14ac:dyDescent="0.25">
      <c r="A74" s="298"/>
      <c r="B74" s="292"/>
      <c r="C74" s="293" t="s">
        <v>78</v>
      </c>
      <c r="D74" s="294">
        <f>SUM(D72:D73)</f>
        <v>4254204</v>
      </c>
      <c r="E74" s="294">
        <f t="shared" ref="E74:P74" si="19">SUM(E72:E73)</f>
        <v>878990</v>
      </c>
      <c r="F74" s="294">
        <f t="shared" si="19"/>
        <v>5133194</v>
      </c>
      <c r="G74" s="294">
        <f t="shared" si="19"/>
        <v>7334110</v>
      </c>
      <c r="H74" s="294">
        <f t="shared" si="19"/>
        <v>449820</v>
      </c>
      <c r="I74" s="294">
        <f t="shared" si="19"/>
        <v>7783930</v>
      </c>
      <c r="J74" s="294">
        <f t="shared" si="19"/>
        <v>11588314</v>
      </c>
      <c r="K74" s="294">
        <f t="shared" si="19"/>
        <v>1328810</v>
      </c>
      <c r="L74" s="294">
        <f t="shared" si="19"/>
        <v>12917124</v>
      </c>
      <c r="M74" s="294">
        <f t="shared" si="19"/>
        <v>137219</v>
      </c>
      <c r="N74" s="294">
        <f t="shared" si="19"/>
        <v>23086</v>
      </c>
      <c r="O74" s="294">
        <f t="shared" si="19"/>
        <v>160305</v>
      </c>
      <c r="P74" s="294">
        <f t="shared" si="19"/>
        <v>13077429</v>
      </c>
      <c r="Q74" s="293" t="s">
        <v>79</v>
      </c>
      <c r="R74" s="295"/>
      <c r="S74" s="305"/>
      <c r="T74" s="310"/>
    </row>
    <row r="75" spans="1:20" x14ac:dyDescent="0.2">
      <c r="A75" s="306"/>
      <c r="B75" s="306"/>
      <c r="C75" s="306"/>
      <c r="Q75" s="306"/>
      <c r="R75" s="308"/>
      <c r="S75" s="309"/>
      <c r="T75" s="310"/>
    </row>
    <row r="76" spans="1:20" ht="21.6" customHeight="1" x14ac:dyDescent="0.2">
      <c r="A76" s="250" t="s">
        <v>161</v>
      </c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310"/>
    </row>
    <row r="77" spans="1:20" ht="21.6" customHeight="1" x14ac:dyDescent="0.2">
      <c r="A77" s="251" t="s">
        <v>162</v>
      </c>
      <c r="B77" s="251"/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310"/>
    </row>
    <row r="78" spans="1:20" ht="21.6" customHeight="1" thickBot="1" x14ac:dyDescent="0.25">
      <c r="A78" s="252"/>
      <c r="B78" s="252"/>
      <c r="C78" s="252"/>
      <c r="D78" s="252"/>
      <c r="E78" s="253" t="s">
        <v>163</v>
      </c>
      <c r="F78" s="253"/>
      <c r="G78" s="254"/>
      <c r="H78" s="254"/>
      <c r="I78" s="254"/>
      <c r="J78" s="254"/>
      <c r="K78" s="254"/>
      <c r="L78" s="254"/>
      <c r="M78" s="254"/>
      <c r="N78" s="255" t="s">
        <v>164</v>
      </c>
      <c r="O78" s="255"/>
      <c r="P78" s="256"/>
      <c r="Q78" s="256"/>
      <c r="R78" s="256"/>
      <c r="S78" s="256"/>
      <c r="T78" s="310"/>
    </row>
    <row r="79" spans="1:20" ht="21.6" customHeight="1" x14ac:dyDescent="0.2">
      <c r="A79" s="257" t="s">
        <v>25</v>
      </c>
      <c r="B79" s="258" t="s">
        <v>84</v>
      </c>
      <c r="C79" s="259" t="s">
        <v>165</v>
      </c>
      <c r="D79" s="260" t="s">
        <v>166</v>
      </c>
      <c r="E79" s="260"/>
      <c r="F79" s="260"/>
      <c r="G79" s="260"/>
      <c r="H79" s="260"/>
      <c r="I79" s="260"/>
      <c r="J79" s="260"/>
      <c r="K79" s="260"/>
      <c r="L79" s="260"/>
      <c r="M79" s="260" t="s">
        <v>167</v>
      </c>
      <c r="N79" s="260"/>
      <c r="O79" s="260"/>
      <c r="P79" s="261" t="s">
        <v>168</v>
      </c>
      <c r="Q79" s="312" t="s">
        <v>169</v>
      </c>
      <c r="R79" s="313" t="s">
        <v>91</v>
      </c>
      <c r="S79" s="314" t="s">
        <v>170</v>
      </c>
      <c r="T79" s="310"/>
    </row>
    <row r="80" spans="1:20" ht="26.25" customHeight="1" x14ac:dyDescent="0.2">
      <c r="A80" s="265"/>
      <c r="B80" s="266"/>
      <c r="C80" s="267"/>
      <c r="D80" s="268" t="s">
        <v>177</v>
      </c>
      <c r="E80" s="268"/>
      <c r="F80" s="268"/>
      <c r="G80" s="269" t="s">
        <v>178</v>
      </c>
      <c r="H80" s="269"/>
      <c r="I80" s="269"/>
      <c r="J80" s="268" t="s">
        <v>173</v>
      </c>
      <c r="K80" s="268"/>
      <c r="L80" s="268"/>
      <c r="M80" s="268"/>
      <c r="N80" s="268"/>
      <c r="O80" s="268"/>
      <c r="P80" s="269"/>
      <c r="Q80" s="315"/>
      <c r="R80" s="316"/>
      <c r="S80" s="317"/>
      <c r="T80" s="310"/>
    </row>
    <row r="81" spans="1:20" ht="21.6" customHeight="1" x14ac:dyDescent="0.2">
      <c r="A81" s="265"/>
      <c r="B81" s="266"/>
      <c r="C81" s="267"/>
      <c r="D81" s="273" t="s">
        <v>153</v>
      </c>
      <c r="E81" s="273" t="s">
        <v>174</v>
      </c>
      <c r="F81" s="273" t="s">
        <v>175</v>
      </c>
      <c r="G81" s="273" t="s">
        <v>153</v>
      </c>
      <c r="H81" s="273" t="s">
        <v>174</v>
      </c>
      <c r="I81" s="273" t="s">
        <v>105</v>
      </c>
      <c r="J81" s="273" t="s">
        <v>153</v>
      </c>
      <c r="K81" s="273" t="s">
        <v>174</v>
      </c>
      <c r="L81" s="273" t="s">
        <v>105</v>
      </c>
      <c r="M81" s="273" t="s">
        <v>153</v>
      </c>
      <c r="N81" s="273" t="s">
        <v>176</v>
      </c>
      <c r="O81" s="273" t="s">
        <v>105</v>
      </c>
      <c r="P81" s="269"/>
      <c r="Q81" s="315"/>
      <c r="R81" s="316"/>
      <c r="S81" s="317"/>
      <c r="T81" s="310"/>
    </row>
    <row r="82" spans="1:20" ht="21.6" customHeight="1" thickBot="1" x14ac:dyDescent="0.25">
      <c r="A82" s="274"/>
      <c r="B82" s="275"/>
      <c r="C82" s="276"/>
      <c r="D82" s="319" t="s">
        <v>154</v>
      </c>
      <c r="E82" s="319" t="s">
        <v>157</v>
      </c>
      <c r="F82" s="319" t="s">
        <v>79</v>
      </c>
      <c r="G82" s="319" t="s">
        <v>154</v>
      </c>
      <c r="H82" s="319" t="s">
        <v>157</v>
      </c>
      <c r="I82" s="319" t="s">
        <v>79</v>
      </c>
      <c r="J82" s="319" t="s">
        <v>154</v>
      </c>
      <c r="K82" s="319" t="s">
        <v>157</v>
      </c>
      <c r="L82" s="319" t="s">
        <v>79</v>
      </c>
      <c r="M82" s="319" t="s">
        <v>154</v>
      </c>
      <c r="N82" s="319" t="s">
        <v>157</v>
      </c>
      <c r="O82" s="319" t="s">
        <v>79</v>
      </c>
      <c r="P82" s="320" t="s">
        <v>79</v>
      </c>
      <c r="Q82" s="321"/>
      <c r="R82" s="322"/>
      <c r="S82" s="323"/>
      <c r="T82" s="310"/>
    </row>
    <row r="83" spans="1:20" ht="21.6" customHeight="1" x14ac:dyDescent="0.2">
      <c r="A83" s="282" t="s">
        <v>58</v>
      </c>
      <c r="B83" s="283" t="s">
        <v>100</v>
      </c>
      <c r="C83" s="284" t="s">
        <v>149</v>
      </c>
      <c r="D83" s="284">
        <v>27600</v>
      </c>
      <c r="E83" s="284">
        <v>0</v>
      </c>
      <c r="F83" s="284">
        <v>27600</v>
      </c>
      <c r="G83" s="284">
        <v>57600</v>
      </c>
      <c r="H83" s="284">
        <v>11400</v>
      </c>
      <c r="I83" s="284">
        <v>69000</v>
      </c>
      <c r="J83" s="284">
        <v>85200</v>
      </c>
      <c r="K83" s="284">
        <v>11400</v>
      </c>
      <c r="L83" s="284">
        <v>96600</v>
      </c>
      <c r="M83" s="284">
        <v>700</v>
      </c>
      <c r="N83" s="284">
        <v>0</v>
      </c>
      <c r="O83" s="284">
        <v>700</v>
      </c>
      <c r="P83" s="284">
        <v>97300</v>
      </c>
      <c r="Q83" s="284" t="s">
        <v>151</v>
      </c>
      <c r="R83" s="285" t="s">
        <v>101</v>
      </c>
      <c r="S83" s="327" t="s">
        <v>59</v>
      </c>
      <c r="T83" s="310"/>
    </row>
    <row r="84" spans="1:20" ht="21.6" customHeight="1" x14ac:dyDescent="0.2">
      <c r="A84" s="287"/>
      <c r="B84" s="288"/>
      <c r="C84" s="289" t="s">
        <v>150</v>
      </c>
      <c r="D84" s="289">
        <v>7200</v>
      </c>
      <c r="E84" s="289">
        <v>7200</v>
      </c>
      <c r="F84" s="289">
        <v>14400</v>
      </c>
      <c r="G84" s="289">
        <v>0</v>
      </c>
      <c r="H84" s="289">
        <v>12000</v>
      </c>
      <c r="I84" s="289">
        <v>12000</v>
      </c>
      <c r="J84" s="289">
        <v>7200</v>
      </c>
      <c r="K84" s="289">
        <v>19200</v>
      </c>
      <c r="L84" s="289">
        <v>26400</v>
      </c>
      <c r="M84" s="289">
        <v>0</v>
      </c>
      <c r="N84" s="289">
        <v>0</v>
      </c>
      <c r="O84" s="289">
        <v>0</v>
      </c>
      <c r="P84" s="289">
        <v>26400</v>
      </c>
      <c r="Q84" s="289" t="s">
        <v>152</v>
      </c>
      <c r="R84" s="290"/>
      <c r="S84" s="303"/>
      <c r="T84" s="310"/>
    </row>
    <row r="85" spans="1:20" ht="21.6" customHeight="1" thickBot="1" x14ac:dyDescent="0.25">
      <c r="A85" s="298"/>
      <c r="B85" s="292"/>
      <c r="C85" s="293" t="s">
        <v>78</v>
      </c>
      <c r="D85" s="294">
        <f>SUM(D83:D84)</f>
        <v>34800</v>
      </c>
      <c r="E85" s="294">
        <f t="shared" ref="E85:P85" si="20">SUM(E83:E84)</f>
        <v>7200</v>
      </c>
      <c r="F85" s="294">
        <f t="shared" si="20"/>
        <v>42000</v>
      </c>
      <c r="G85" s="294">
        <f t="shared" si="20"/>
        <v>57600</v>
      </c>
      <c r="H85" s="294">
        <f t="shared" si="20"/>
        <v>23400</v>
      </c>
      <c r="I85" s="294">
        <f t="shared" si="20"/>
        <v>81000</v>
      </c>
      <c r="J85" s="294">
        <f t="shared" si="20"/>
        <v>92400</v>
      </c>
      <c r="K85" s="294">
        <f t="shared" si="20"/>
        <v>30600</v>
      </c>
      <c r="L85" s="294">
        <f t="shared" si="20"/>
        <v>123000</v>
      </c>
      <c r="M85" s="294">
        <f t="shared" si="20"/>
        <v>700</v>
      </c>
      <c r="N85" s="294">
        <f t="shared" si="20"/>
        <v>0</v>
      </c>
      <c r="O85" s="294">
        <f t="shared" si="20"/>
        <v>700</v>
      </c>
      <c r="P85" s="294">
        <f t="shared" si="20"/>
        <v>123700</v>
      </c>
      <c r="Q85" s="293" t="s">
        <v>79</v>
      </c>
      <c r="R85" s="295"/>
      <c r="S85" s="305"/>
      <c r="T85" s="310"/>
    </row>
    <row r="86" spans="1:20" ht="21.6" customHeight="1" x14ac:dyDescent="0.2">
      <c r="A86" s="282" t="s">
        <v>60</v>
      </c>
      <c r="B86" s="283" t="s">
        <v>100</v>
      </c>
      <c r="C86" s="284" t="s">
        <v>149</v>
      </c>
      <c r="D86" s="284">
        <v>5651487</v>
      </c>
      <c r="E86" s="284">
        <v>92050</v>
      </c>
      <c r="F86" s="284">
        <v>5743537</v>
      </c>
      <c r="G86" s="284">
        <v>3990678</v>
      </c>
      <c r="H86" s="284">
        <v>234797</v>
      </c>
      <c r="I86" s="284">
        <v>4225475</v>
      </c>
      <c r="J86" s="284">
        <v>9642165</v>
      </c>
      <c r="K86" s="284">
        <v>326847</v>
      </c>
      <c r="L86" s="284">
        <v>9969012</v>
      </c>
      <c r="M86" s="284">
        <v>43260</v>
      </c>
      <c r="N86" s="284">
        <v>451</v>
      </c>
      <c r="O86" s="284">
        <v>43711</v>
      </c>
      <c r="P86" s="284">
        <v>10012723</v>
      </c>
      <c r="Q86" s="284" t="s">
        <v>151</v>
      </c>
      <c r="R86" s="285" t="s">
        <v>101</v>
      </c>
      <c r="S86" s="327" t="s">
        <v>61</v>
      </c>
    </row>
    <row r="87" spans="1:20" ht="21.6" customHeight="1" x14ac:dyDescent="0.2">
      <c r="A87" s="287"/>
      <c r="B87" s="288"/>
      <c r="C87" s="289" t="s">
        <v>150</v>
      </c>
      <c r="D87" s="289">
        <v>69023</v>
      </c>
      <c r="E87" s="289">
        <v>85284</v>
      </c>
      <c r="F87" s="289">
        <v>154307</v>
      </c>
      <c r="G87" s="289">
        <v>2415899</v>
      </c>
      <c r="H87" s="289">
        <v>74160</v>
      </c>
      <c r="I87" s="289">
        <v>2490059</v>
      </c>
      <c r="J87" s="289">
        <v>2484922</v>
      </c>
      <c r="K87" s="289">
        <v>159444</v>
      </c>
      <c r="L87" s="289">
        <v>2644366</v>
      </c>
      <c r="M87" s="289">
        <v>965</v>
      </c>
      <c r="N87" s="289">
        <v>0</v>
      </c>
      <c r="O87" s="289">
        <v>965</v>
      </c>
      <c r="P87" s="289">
        <v>2645331</v>
      </c>
      <c r="Q87" s="289" t="s">
        <v>152</v>
      </c>
      <c r="R87" s="290"/>
      <c r="S87" s="303"/>
    </row>
    <row r="88" spans="1:20" ht="21.6" customHeight="1" thickBot="1" x14ac:dyDescent="0.25">
      <c r="A88" s="298"/>
      <c r="B88" s="292"/>
      <c r="C88" s="293" t="s">
        <v>78</v>
      </c>
      <c r="D88" s="294">
        <f>SUM(D86:D87)</f>
        <v>5720510</v>
      </c>
      <c r="E88" s="294">
        <f t="shared" ref="E88:P88" si="21">SUM(E86:E87)</f>
        <v>177334</v>
      </c>
      <c r="F88" s="294">
        <f t="shared" si="21"/>
        <v>5897844</v>
      </c>
      <c r="G88" s="294">
        <f t="shared" si="21"/>
        <v>6406577</v>
      </c>
      <c r="H88" s="294">
        <f t="shared" si="21"/>
        <v>308957</v>
      </c>
      <c r="I88" s="294">
        <f t="shared" si="21"/>
        <v>6715534</v>
      </c>
      <c r="J88" s="294">
        <f t="shared" si="21"/>
        <v>12127087</v>
      </c>
      <c r="K88" s="294">
        <f t="shared" si="21"/>
        <v>486291</v>
      </c>
      <c r="L88" s="294">
        <f t="shared" si="21"/>
        <v>12613378</v>
      </c>
      <c r="M88" s="294">
        <f t="shared" si="21"/>
        <v>44225</v>
      </c>
      <c r="N88" s="294">
        <f t="shared" si="21"/>
        <v>451</v>
      </c>
      <c r="O88" s="294">
        <f t="shared" si="21"/>
        <v>44676</v>
      </c>
      <c r="P88" s="294">
        <f t="shared" si="21"/>
        <v>12658054</v>
      </c>
      <c r="Q88" s="293" t="s">
        <v>79</v>
      </c>
      <c r="R88" s="295"/>
      <c r="S88" s="305"/>
    </row>
    <row r="89" spans="1:20" ht="21.6" customHeight="1" x14ac:dyDescent="0.2">
      <c r="A89" s="282" t="s">
        <v>62</v>
      </c>
      <c r="B89" s="283" t="s">
        <v>100</v>
      </c>
      <c r="C89" s="284" t="s">
        <v>149</v>
      </c>
      <c r="D89" s="284">
        <v>22600</v>
      </c>
      <c r="E89" s="284">
        <v>0</v>
      </c>
      <c r="F89" s="284">
        <v>22600</v>
      </c>
      <c r="G89" s="284">
        <v>18000</v>
      </c>
      <c r="H89" s="284">
        <v>0</v>
      </c>
      <c r="I89" s="284">
        <v>18000</v>
      </c>
      <c r="J89" s="284">
        <v>40600</v>
      </c>
      <c r="K89" s="284">
        <v>0</v>
      </c>
      <c r="L89" s="284">
        <v>40600</v>
      </c>
      <c r="M89" s="284">
        <v>0</v>
      </c>
      <c r="N89" s="284">
        <v>0</v>
      </c>
      <c r="O89" s="284">
        <v>0</v>
      </c>
      <c r="P89" s="284">
        <v>40600</v>
      </c>
      <c r="Q89" s="284" t="s">
        <v>151</v>
      </c>
      <c r="R89" s="285" t="s">
        <v>101</v>
      </c>
      <c r="S89" s="327" t="s">
        <v>63</v>
      </c>
    </row>
    <row r="90" spans="1:20" ht="21.6" customHeight="1" x14ac:dyDescent="0.2">
      <c r="A90" s="287"/>
      <c r="B90" s="288"/>
      <c r="C90" s="289" t="s">
        <v>150</v>
      </c>
      <c r="D90" s="289">
        <v>0</v>
      </c>
      <c r="E90" s="289">
        <v>0</v>
      </c>
      <c r="F90" s="289">
        <v>0</v>
      </c>
      <c r="G90" s="289">
        <v>0</v>
      </c>
      <c r="H90" s="289">
        <v>0</v>
      </c>
      <c r="I90" s="289">
        <v>0</v>
      </c>
      <c r="J90" s="289">
        <v>0</v>
      </c>
      <c r="K90" s="289">
        <v>0</v>
      </c>
      <c r="L90" s="289">
        <v>0</v>
      </c>
      <c r="M90" s="289">
        <v>0</v>
      </c>
      <c r="N90" s="289">
        <v>0</v>
      </c>
      <c r="O90" s="289">
        <v>0</v>
      </c>
      <c r="P90" s="289">
        <v>0</v>
      </c>
      <c r="Q90" s="289" t="s">
        <v>152</v>
      </c>
      <c r="R90" s="290"/>
      <c r="S90" s="303"/>
    </row>
    <row r="91" spans="1:20" ht="21.6" customHeight="1" thickBot="1" x14ac:dyDescent="0.25">
      <c r="A91" s="298"/>
      <c r="B91" s="292"/>
      <c r="C91" s="293" t="s">
        <v>78</v>
      </c>
      <c r="D91" s="294">
        <f>SUM(D89:D90)</f>
        <v>22600</v>
      </c>
      <c r="E91" s="294">
        <f t="shared" ref="E91:P91" si="22">SUM(E89:E90)</f>
        <v>0</v>
      </c>
      <c r="F91" s="294">
        <f t="shared" si="22"/>
        <v>22600</v>
      </c>
      <c r="G91" s="294">
        <f t="shared" si="22"/>
        <v>18000</v>
      </c>
      <c r="H91" s="294">
        <f t="shared" si="22"/>
        <v>0</v>
      </c>
      <c r="I91" s="294">
        <f t="shared" si="22"/>
        <v>18000</v>
      </c>
      <c r="J91" s="294">
        <f t="shared" si="22"/>
        <v>40600</v>
      </c>
      <c r="K91" s="294">
        <f t="shared" si="22"/>
        <v>0</v>
      </c>
      <c r="L91" s="294">
        <f t="shared" si="22"/>
        <v>40600</v>
      </c>
      <c r="M91" s="294">
        <f t="shared" si="22"/>
        <v>0</v>
      </c>
      <c r="N91" s="294">
        <f t="shared" si="22"/>
        <v>0</v>
      </c>
      <c r="O91" s="294">
        <f t="shared" si="22"/>
        <v>0</v>
      </c>
      <c r="P91" s="294">
        <f t="shared" si="22"/>
        <v>40600</v>
      </c>
      <c r="Q91" s="293" t="s">
        <v>79</v>
      </c>
      <c r="R91" s="295"/>
      <c r="S91" s="305"/>
    </row>
    <row r="92" spans="1:20" ht="21.6" customHeight="1" x14ac:dyDescent="0.2">
      <c r="A92" s="282" t="s">
        <v>64</v>
      </c>
      <c r="B92" s="283" t="s">
        <v>100</v>
      </c>
      <c r="C92" s="284" t="s">
        <v>149</v>
      </c>
      <c r="D92" s="284">
        <v>22800</v>
      </c>
      <c r="E92" s="284">
        <v>0</v>
      </c>
      <c r="F92" s="284">
        <v>22800</v>
      </c>
      <c r="G92" s="284">
        <v>9600</v>
      </c>
      <c r="H92" s="284">
        <v>3600</v>
      </c>
      <c r="I92" s="284">
        <v>13200</v>
      </c>
      <c r="J92" s="284">
        <v>32400</v>
      </c>
      <c r="K92" s="284">
        <v>3600</v>
      </c>
      <c r="L92" s="284">
        <v>36000</v>
      </c>
      <c r="M92" s="284">
        <v>300</v>
      </c>
      <c r="N92" s="284">
        <v>0</v>
      </c>
      <c r="O92" s="284">
        <v>300</v>
      </c>
      <c r="P92" s="284">
        <f>L92+O92</f>
        <v>36300</v>
      </c>
      <c r="Q92" s="336" t="s">
        <v>151</v>
      </c>
      <c r="R92" s="285" t="s">
        <v>101</v>
      </c>
      <c r="S92" s="327" t="s">
        <v>65</v>
      </c>
    </row>
    <row r="93" spans="1:20" ht="21.6" customHeight="1" x14ac:dyDescent="0.2">
      <c r="A93" s="287"/>
      <c r="B93" s="288"/>
      <c r="C93" s="289" t="s">
        <v>150</v>
      </c>
      <c r="D93" s="289">
        <v>0</v>
      </c>
      <c r="E93" s="289">
        <v>0</v>
      </c>
      <c r="F93" s="289">
        <v>0</v>
      </c>
      <c r="G93" s="289">
        <v>14400</v>
      </c>
      <c r="H93" s="289">
        <v>0</v>
      </c>
      <c r="I93" s="289">
        <v>14400</v>
      </c>
      <c r="J93" s="289">
        <v>14400</v>
      </c>
      <c r="K93" s="289">
        <v>0</v>
      </c>
      <c r="L93" s="289">
        <v>14400</v>
      </c>
      <c r="M93" s="289">
        <v>0</v>
      </c>
      <c r="N93" s="289">
        <v>0</v>
      </c>
      <c r="O93" s="289">
        <v>0</v>
      </c>
      <c r="P93" s="289">
        <f>L93+O93</f>
        <v>14400</v>
      </c>
      <c r="Q93" s="337" t="s">
        <v>152</v>
      </c>
      <c r="R93" s="290"/>
      <c r="S93" s="303"/>
    </row>
    <row r="94" spans="1:20" ht="21.6" customHeight="1" thickBot="1" x14ac:dyDescent="0.25">
      <c r="A94" s="298"/>
      <c r="B94" s="292"/>
      <c r="C94" s="293" t="s">
        <v>78</v>
      </c>
      <c r="D94" s="294">
        <f>SUM(D92:D93)</f>
        <v>22800</v>
      </c>
      <c r="E94" s="294">
        <f t="shared" ref="E94:O94" si="23">SUM(E92:E93)</f>
        <v>0</v>
      </c>
      <c r="F94" s="294">
        <f t="shared" si="23"/>
        <v>22800</v>
      </c>
      <c r="G94" s="294">
        <f t="shared" si="23"/>
        <v>24000</v>
      </c>
      <c r="H94" s="294">
        <f t="shared" si="23"/>
        <v>3600</v>
      </c>
      <c r="I94" s="294">
        <f t="shared" si="23"/>
        <v>27600</v>
      </c>
      <c r="J94" s="294">
        <f t="shared" si="23"/>
        <v>46800</v>
      </c>
      <c r="K94" s="294">
        <f t="shared" si="23"/>
        <v>3600</v>
      </c>
      <c r="L94" s="294">
        <f t="shared" si="23"/>
        <v>50400</v>
      </c>
      <c r="M94" s="294">
        <f t="shared" si="23"/>
        <v>300</v>
      </c>
      <c r="N94" s="294">
        <f t="shared" si="23"/>
        <v>0</v>
      </c>
      <c r="O94" s="294">
        <f t="shared" si="23"/>
        <v>300</v>
      </c>
      <c r="P94" s="294">
        <f>SUM(P92:P93)</f>
        <v>50700</v>
      </c>
      <c r="Q94" s="338" t="s">
        <v>79</v>
      </c>
      <c r="R94" s="295"/>
      <c r="S94" s="305"/>
    </row>
    <row r="95" spans="1:20" ht="21.6" customHeight="1" x14ac:dyDescent="0.2">
      <c r="A95" s="299" t="s">
        <v>66</v>
      </c>
      <c r="B95" s="300" t="s">
        <v>100</v>
      </c>
      <c r="C95" s="301" t="s">
        <v>149</v>
      </c>
      <c r="D95" s="301">
        <v>2819238</v>
      </c>
      <c r="E95" s="301">
        <v>70800</v>
      </c>
      <c r="F95" s="301">
        <v>2890038</v>
      </c>
      <c r="G95" s="301">
        <v>4679061</v>
      </c>
      <c r="H95" s="301">
        <v>57540</v>
      </c>
      <c r="I95" s="301">
        <v>4736601</v>
      </c>
      <c r="J95" s="301">
        <v>7498299</v>
      </c>
      <c r="K95" s="301">
        <v>128340</v>
      </c>
      <c r="L95" s="301">
        <v>7626639</v>
      </c>
      <c r="M95" s="301">
        <v>67197</v>
      </c>
      <c r="N95" s="301">
        <v>2080</v>
      </c>
      <c r="O95" s="301">
        <v>69277</v>
      </c>
      <c r="P95" s="301">
        <v>7695916</v>
      </c>
      <c r="Q95" s="339" t="s">
        <v>151</v>
      </c>
      <c r="R95" s="302" t="s">
        <v>101</v>
      </c>
      <c r="S95" s="328" t="s">
        <v>67</v>
      </c>
    </row>
    <row r="96" spans="1:20" ht="21.6" customHeight="1" x14ac:dyDescent="0.2">
      <c r="A96" s="287"/>
      <c r="B96" s="288"/>
      <c r="C96" s="289" t="s">
        <v>150</v>
      </c>
      <c r="D96" s="289">
        <v>20543</v>
      </c>
      <c r="E96" s="289">
        <v>0</v>
      </c>
      <c r="F96" s="289">
        <v>20543</v>
      </c>
      <c r="G96" s="289">
        <v>167718</v>
      </c>
      <c r="H96" s="289">
        <v>0</v>
      </c>
      <c r="I96" s="289">
        <v>167718</v>
      </c>
      <c r="J96" s="289">
        <v>188261</v>
      </c>
      <c r="K96" s="289">
        <v>0</v>
      </c>
      <c r="L96" s="289">
        <v>188261</v>
      </c>
      <c r="M96" s="289">
        <v>251</v>
      </c>
      <c r="N96" s="289">
        <v>0</v>
      </c>
      <c r="O96" s="289">
        <v>251</v>
      </c>
      <c r="P96" s="289">
        <v>188512</v>
      </c>
      <c r="Q96" s="337" t="s">
        <v>152</v>
      </c>
      <c r="R96" s="290"/>
      <c r="S96" s="303"/>
    </row>
    <row r="97" spans="1:19" ht="21.6" customHeight="1" thickBot="1" x14ac:dyDescent="0.25">
      <c r="A97" s="298"/>
      <c r="B97" s="292"/>
      <c r="C97" s="293" t="s">
        <v>78</v>
      </c>
      <c r="D97" s="294">
        <f>SUM(D95:D96)</f>
        <v>2839781</v>
      </c>
      <c r="E97" s="294">
        <f t="shared" ref="E97:P97" si="24">SUM(E95:E96)</f>
        <v>70800</v>
      </c>
      <c r="F97" s="294">
        <f t="shared" si="24"/>
        <v>2910581</v>
      </c>
      <c r="G97" s="294">
        <f t="shared" si="24"/>
        <v>4846779</v>
      </c>
      <c r="H97" s="294">
        <f t="shared" si="24"/>
        <v>57540</v>
      </c>
      <c r="I97" s="294">
        <f t="shared" si="24"/>
        <v>4904319</v>
      </c>
      <c r="J97" s="294">
        <f t="shared" si="24"/>
        <v>7686560</v>
      </c>
      <c r="K97" s="294">
        <f t="shared" si="24"/>
        <v>128340</v>
      </c>
      <c r="L97" s="294">
        <f t="shared" si="24"/>
        <v>7814900</v>
      </c>
      <c r="M97" s="294">
        <f t="shared" si="24"/>
        <v>67448</v>
      </c>
      <c r="N97" s="294">
        <f t="shared" si="24"/>
        <v>2080</v>
      </c>
      <c r="O97" s="294">
        <f t="shared" si="24"/>
        <v>69528</v>
      </c>
      <c r="P97" s="294">
        <f t="shared" si="24"/>
        <v>7884428</v>
      </c>
      <c r="Q97" s="338" t="s">
        <v>79</v>
      </c>
      <c r="R97" s="295"/>
      <c r="S97" s="305"/>
    </row>
    <row r="100" spans="1:19" x14ac:dyDescent="0.2">
      <c r="A100" s="340"/>
      <c r="B100" s="340"/>
      <c r="C100" s="341"/>
      <c r="D100" s="342"/>
      <c r="E100" s="342"/>
      <c r="F100" s="342"/>
      <c r="G100" s="342"/>
      <c r="H100" s="342"/>
      <c r="I100" s="342"/>
      <c r="J100" s="342"/>
      <c r="K100" s="342"/>
      <c r="L100" s="342"/>
      <c r="M100" s="342"/>
      <c r="N100" s="342"/>
      <c r="O100" s="342"/>
      <c r="P100" s="342"/>
      <c r="Q100" s="341"/>
      <c r="R100" s="343"/>
      <c r="S100" s="344"/>
    </row>
    <row r="101" spans="1:19" ht="21.6" customHeight="1" x14ac:dyDescent="0.2">
      <c r="A101" s="250" t="s">
        <v>161</v>
      </c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0"/>
      <c r="S101" s="250"/>
    </row>
    <row r="102" spans="1:19" ht="21.6" customHeight="1" x14ac:dyDescent="0.2">
      <c r="A102" s="251" t="s">
        <v>162</v>
      </c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</row>
    <row r="103" spans="1:19" ht="21.6" customHeight="1" thickBot="1" x14ac:dyDescent="0.25">
      <c r="A103" s="252"/>
      <c r="B103" s="252"/>
      <c r="C103" s="252"/>
      <c r="D103" s="252"/>
      <c r="E103" s="253" t="s">
        <v>163</v>
      </c>
      <c r="F103" s="253"/>
      <c r="G103" s="254"/>
      <c r="H103" s="254"/>
      <c r="I103" s="254"/>
      <c r="J103" s="254"/>
      <c r="K103" s="254"/>
      <c r="L103" s="254"/>
      <c r="M103" s="254"/>
      <c r="N103" s="255" t="s">
        <v>164</v>
      </c>
      <c r="O103" s="255"/>
      <c r="P103" s="256"/>
      <c r="Q103" s="256"/>
      <c r="R103" s="256"/>
      <c r="S103" s="256"/>
    </row>
    <row r="104" spans="1:19" ht="21.6" customHeight="1" x14ac:dyDescent="0.2">
      <c r="A104" s="257" t="s">
        <v>25</v>
      </c>
      <c r="B104" s="258" t="s">
        <v>84</v>
      </c>
      <c r="C104" s="259" t="s">
        <v>165</v>
      </c>
      <c r="D104" s="260" t="s">
        <v>166</v>
      </c>
      <c r="E104" s="260"/>
      <c r="F104" s="260"/>
      <c r="G104" s="260"/>
      <c r="H104" s="260"/>
      <c r="I104" s="260"/>
      <c r="J104" s="260"/>
      <c r="K104" s="260"/>
      <c r="L104" s="260"/>
      <c r="M104" s="260" t="s">
        <v>167</v>
      </c>
      <c r="N104" s="260"/>
      <c r="O104" s="260"/>
      <c r="P104" s="261" t="s">
        <v>168</v>
      </c>
      <c r="Q104" s="312" t="s">
        <v>169</v>
      </c>
      <c r="R104" s="313" t="s">
        <v>91</v>
      </c>
      <c r="S104" s="314" t="s">
        <v>170</v>
      </c>
    </row>
    <row r="105" spans="1:19" ht="27" customHeight="1" x14ac:dyDescent="0.2">
      <c r="A105" s="265"/>
      <c r="B105" s="266"/>
      <c r="C105" s="267"/>
      <c r="D105" s="268" t="s">
        <v>177</v>
      </c>
      <c r="E105" s="268"/>
      <c r="F105" s="268"/>
      <c r="G105" s="269" t="s">
        <v>178</v>
      </c>
      <c r="H105" s="269"/>
      <c r="I105" s="269"/>
      <c r="J105" s="268" t="s">
        <v>173</v>
      </c>
      <c r="K105" s="268"/>
      <c r="L105" s="268"/>
      <c r="M105" s="268"/>
      <c r="N105" s="268"/>
      <c r="O105" s="268"/>
      <c r="P105" s="269"/>
      <c r="Q105" s="315"/>
      <c r="R105" s="316"/>
      <c r="S105" s="317"/>
    </row>
    <row r="106" spans="1:19" ht="21.6" customHeight="1" x14ac:dyDescent="0.2">
      <c r="A106" s="265"/>
      <c r="B106" s="266"/>
      <c r="C106" s="267"/>
      <c r="D106" s="273" t="s">
        <v>153</v>
      </c>
      <c r="E106" s="273" t="s">
        <v>174</v>
      </c>
      <c r="F106" s="273" t="s">
        <v>175</v>
      </c>
      <c r="G106" s="273" t="s">
        <v>153</v>
      </c>
      <c r="H106" s="273" t="s">
        <v>174</v>
      </c>
      <c r="I106" s="273" t="s">
        <v>105</v>
      </c>
      <c r="J106" s="273" t="s">
        <v>153</v>
      </c>
      <c r="K106" s="273" t="s">
        <v>174</v>
      </c>
      <c r="L106" s="273" t="s">
        <v>105</v>
      </c>
      <c r="M106" s="273" t="s">
        <v>153</v>
      </c>
      <c r="N106" s="273" t="s">
        <v>176</v>
      </c>
      <c r="O106" s="273" t="s">
        <v>105</v>
      </c>
      <c r="P106" s="269"/>
      <c r="Q106" s="315"/>
      <c r="R106" s="316"/>
      <c r="S106" s="317"/>
    </row>
    <row r="107" spans="1:19" ht="21.6" customHeight="1" thickBot="1" x14ac:dyDescent="0.25">
      <c r="A107" s="274"/>
      <c r="B107" s="275"/>
      <c r="C107" s="276"/>
      <c r="D107" s="319" t="s">
        <v>154</v>
      </c>
      <c r="E107" s="319" t="s">
        <v>157</v>
      </c>
      <c r="F107" s="319" t="s">
        <v>79</v>
      </c>
      <c r="G107" s="319" t="s">
        <v>154</v>
      </c>
      <c r="H107" s="319" t="s">
        <v>157</v>
      </c>
      <c r="I107" s="319" t="s">
        <v>79</v>
      </c>
      <c r="J107" s="319" t="s">
        <v>154</v>
      </c>
      <c r="K107" s="319" t="s">
        <v>157</v>
      </c>
      <c r="L107" s="319" t="s">
        <v>79</v>
      </c>
      <c r="M107" s="319" t="s">
        <v>154</v>
      </c>
      <c r="N107" s="319" t="s">
        <v>157</v>
      </c>
      <c r="O107" s="319" t="s">
        <v>79</v>
      </c>
      <c r="P107" s="320" t="s">
        <v>79</v>
      </c>
      <c r="Q107" s="321"/>
      <c r="R107" s="322"/>
      <c r="S107" s="323"/>
    </row>
    <row r="108" spans="1:19" ht="21.6" customHeight="1" x14ac:dyDescent="0.2">
      <c r="A108" s="282" t="s">
        <v>68</v>
      </c>
      <c r="B108" s="345" t="s">
        <v>100</v>
      </c>
      <c r="C108" s="284" t="s">
        <v>149</v>
      </c>
      <c r="D108" s="284">
        <v>22200</v>
      </c>
      <c r="E108" s="284">
        <v>0</v>
      </c>
      <c r="F108" s="284">
        <v>22200</v>
      </c>
      <c r="G108" s="284">
        <v>26100</v>
      </c>
      <c r="H108" s="284">
        <v>13500</v>
      </c>
      <c r="I108" s="284">
        <v>39600</v>
      </c>
      <c r="J108" s="284">
        <v>48300</v>
      </c>
      <c r="K108" s="284">
        <v>13500</v>
      </c>
      <c r="L108" s="284">
        <v>61800</v>
      </c>
      <c r="M108" s="284">
        <v>1400</v>
      </c>
      <c r="N108" s="284">
        <v>0</v>
      </c>
      <c r="O108" s="284">
        <v>1400</v>
      </c>
      <c r="P108" s="284">
        <v>63200</v>
      </c>
      <c r="Q108" s="284" t="s">
        <v>151</v>
      </c>
      <c r="R108" s="285" t="s">
        <v>101</v>
      </c>
      <c r="S108" s="327" t="s">
        <v>69</v>
      </c>
    </row>
    <row r="109" spans="1:19" ht="21.6" customHeight="1" x14ac:dyDescent="0.2">
      <c r="A109" s="287"/>
      <c r="B109" s="346"/>
      <c r="C109" s="289" t="s">
        <v>150</v>
      </c>
      <c r="D109" s="289">
        <v>0</v>
      </c>
      <c r="E109" s="289">
        <v>0</v>
      </c>
      <c r="F109" s="289">
        <v>0</v>
      </c>
      <c r="G109" s="289">
        <v>0</v>
      </c>
      <c r="H109" s="289">
        <v>0</v>
      </c>
      <c r="I109" s="289">
        <v>0</v>
      </c>
      <c r="J109" s="289">
        <v>0</v>
      </c>
      <c r="K109" s="289">
        <v>0</v>
      </c>
      <c r="L109" s="289">
        <v>0</v>
      </c>
      <c r="M109" s="289">
        <v>0</v>
      </c>
      <c r="N109" s="289">
        <v>0</v>
      </c>
      <c r="O109" s="289">
        <v>0</v>
      </c>
      <c r="P109" s="289">
        <v>0</v>
      </c>
      <c r="Q109" s="337" t="s">
        <v>152</v>
      </c>
      <c r="R109" s="290"/>
      <c r="S109" s="303"/>
    </row>
    <row r="110" spans="1:19" ht="21.6" customHeight="1" thickBot="1" x14ac:dyDescent="0.25">
      <c r="A110" s="298"/>
      <c r="B110" s="347"/>
      <c r="C110" s="293" t="s">
        <v>78</v>
      </c>
      <c r="D110" s="294">
        <f>SUM(D108:D109)</f>
        <v>22200</v>
      </c>
      <c r="E110" s="294">
        <f t="shared" ref="E110:P110" si="25">SUM(E108:E109)</f>
        <v>0</v>
      </c>
      <c r="F110" s="294">
        <f t="shared" si="25"/>
        <v>22200</v>
      </c>
      <c r="G110" s="294">
        <f t="shared" si="25"/>
        <v>26100</v>
      </c>
      <c r="H110" s="294">
        <f t="shared" si="25"/>
        <v>13500</v>
      </c>
      <c r="I110" s="294">
        <f t="shared" si="25"/>
        <v>39600</v>
      </c>
      <c r="J110" s="294">
        <f t="shared" si="25"/>
        <v>48300</v>
      </c>
      <c r="K110" s="294">
        <f t="shared" si="25"/>
        <v>13500</v>
      </c>
      <c r="L110" s="294">
        <f t="shared" si="25"/>
        <v>61800</v>
      </c>
      <c r="M110" s="294">
        <f t="shared" si="25"/>
        <v>1400</v>
      </c>
      <c r="N110" s="294">
        <f t="shared" si="25"/>
        <v>0</v>
      </c>
      <c r="O110" s="294">
        <f t="shared" si="25"/>
        <v>1400</v>
      </c>
      <c r="P110" s="294">
        <f t="shared" si="25"/>
        <v>63200</v>
      </c>
      <c r="Q110" s="338" t="s">
        <v>79</v>
      </c>
      <c r="R110" s="295"/>
      <c r="S110" s="305"/>
    </row>
    <row r="111" spans="1:19" ht="21.6" customHeight="1" x14ac:dyDescent="0.2">
      <c r="A111" s="282" t="s">
        <v>70</v>
      </c>
      <c r="B111" s="345" t="s">
        <v>100</v>
      </c>
      <c r="C111" s="284" t="s">
        <v>149</v>
      </c>
      <c r="D111" s="284">
        <v>40200</v>
      </c>
      <c r="E111" s="284">
        <v>0</v>
      </c>
      <c r="F111" s="284">
        <v>40200</v>
      </c>
      <c r="G111" s="284">
        <v>66600</v>
      </c>
      <c r="H111" s="284">
        <v>0</v>
      </c>
      <c r="I111" s="284">
        <v>66600</v>
      </c>
      <c r="J111" s="284">
        <v>106800</v>
      </c>
      <c r="K111" s="284">
        <v>0</v>
      </c>
      <c r="L111" s="284">
        <v>106800</v>
      </c>
      <c r="M111" s="284">
        <v>0</v>
      </c>
      <c r="N111" s="284">
        <v>0</v>
      </c>
      <c r="O111" s="284">
        <v>0</v>
      </c>
      <c r="P111" s="284">
        <v>106800</v>
      </c>
      <c r="Q111" s="336" t="s">
        <v>151</v>
      </c>
      <c r="R111" s="285" t="s">
        <v>101</v>
      </c>
      <c r="S111" s="327" t="s">
        <v>71</v>
      </c>
    </row>
    <row r="112" spans="1:19" ht="21.6" customHeight="1" x14ac:dyDescent="0.2">
      <c r="A112" s="287"/>
      <c r="B112" s="346"/>
      <c r="C112" s="289" t="s">
        <v>150</v>
      </c>
      <c r="D112" s="289">
        <v>0</v>
      </c>
      <c r="E112" s="289">
        <v>0</v>
      </c>
      <c r="F112" s="289">
        <v>0</v>
      </c>
      <c r="G112" s="289">
        <v>0</v>
      </c>
      <c r="H112" s="289">
        <v>0</v>
      </c>
      <c r="I112" s="289">
        <v>0</v>
      </c>
      <c r="J112" s="289">
        <v>0</v>
      </c>
      <c r="K112" s="289">
        <v>0</v>
      </c>
      <c r="L112" s="289">
        <v>0</v>
      </c>
      <c r="M112" s="289">
        <v>0</v>
      </c>
      <c r="N112" s="289">
        <v>0</v>
      </c>
      <c r="O112" s="289">
        <v>0</v>
      </c>
      <c r="P112" s="289">
        <v>0</v>
      </c>
      <c r="Q112" s="337" t="s">
        <v>152</v>
      </c>
      <c r="R112" s="290"/>
      <c r="S112" s="303"/>
    </row>
    <row r="113" spans="1:19" ht="21.6" customHeight="1" thickBot="1" x14ac:dyDescent="0.25">
      <c r="A113" s="298"/>
      <c r="B113" s="347"/>
      <c r="C113" s="293" t="s">
        <v>78</v>
      </c>
      <c r="D113" s="294">
        <f>SUM(D111:D112)</f>
        <v>40200</v>
      </c>
      <c r="E113" s="294">
        <f t="shared" ref="E113:P113" si="26">SUM(E111:E112)</f>
        <v>0</v>
      </c>
      <c r="F113" s="294">
        <f t="shared" si="26"/>
        <v>40200</v>
      </c>
      <c r="G113" s="294">
        <f t="shared" si="26"/>
        <v>66600</v>
      </c>
      <c r="H113" s="294">
        <f t="shared" si="26"/>
        <v>0</v>
      </c>
      <c r="I113" s="294">
        <f t="shared" si="26"/>
        <v>66600</v>
      </c>
      <c r="J113" s="294">
        <f t="shared" si="26"/>
        <v>106800</v>
      </c>
      <c r="K113" s="294">
        <f t="shared" si="26"/>
        <v>0</v>
      </c>
      <c r="L113" s="294">
        <f t="shared" si="26"/>
        <v>106800</v>
      </c>
      <c r="M113" s="294">
        <f t="shared" si="26"/>
        <v>0</v>
      </c>
      <c r="N113" s="294">
        <f t="shared" si="26"/>
        <v>0</v>
      </c>
      <c r="O113" s="294">
        <f t="shared" si="26"/>
        <v>0</v>
      </c>
      <c r="P113" s="294">
        <f t="shared" si="26"/>
        <v>106800</v>
      </c>
      <c r="Q113" s="338" t="s">
        <v>79</v>
      </c>
      <c r="R113" s="295"/>
      <c r="S113" s="305"/>
    </row>
    <row r="114" spans="1:19" ht="21.6" customHeight="1" x14ac:dyDescent="0.2">
      <c r="A114" s="282" t="s">
        <v>72</v>
      </c>
      <c r="B114" s="345" t="s">
        <v>100</v>
      </c>
      <c r="C114" s="284" t="s">
        <v>149</v>
      </c>
      <c r="D114" s="284">
        <v>93000</v>
      </c>
      <c r="E114" s="284">
        <v>15600</v>
      </c>
      <c r="F114" s="284">
        <v>108600</v>
      </c>
      <c r="G114" s="284">
        <v>64800</v>
      </c>
      <c r="H114" s="284">
        <v>25200</v>
      </c>
      <c r="I114" s="284">
        <v>90000</v>
      </c>
      <c r="J114" s="284">
        <v>157800</v>
      </c>
      <c r="K114" s="284">
        <v>40800</v>
      </c>
      <c r="L114" s="284">
        <v>198600</v>
      </c>
      <c r="M114" s="284">
        <v>240</v>
      </c>
      <c r="N114" s="284">
        <v>0</v>
      </c>
      <c r="O114" s="284">
        <v>240</v>
      </c>
      <c r="P114" s="284">
        <v>198840</v>
      </c>
      <c r="Q114" s="336" t="s">
        <v>151</v>
      </c>
      <c r="R114" s="285" t="s">
        <v>101</v>
      </c>
      <c r="S114" s="327" t="s">
        <v>73</v>
      </c>
    </row>
    <row r="115" spans="1:19" ht="21.6" customHeight="1" x14ac:dyDescent="0.2">
      <c r="A115" s="287"/>
      <c r="B115" s="346"/>
      <c r="C115" s="289" t="s">
        <v>150</v>
      </c>
      <c r="D115" s="289">
        <v>4800</v>
      </c>
      <c r="E115" s="289">
        <v>10800</v>
      </c>
      <c r="F115" s="289">
        <v>15600</v>
      </c>
      <c r="G115" s="289">
        <v>27600</v>
      </c>
      <c r="H115" s="289">
        <v>10800</v>
      </c>
      <c r="I115" s="289">
        <v>38400</v>
      </c>
      <c r="J115" s="289">
        <v>32400</v>
      </c>
      <c r="K115" s="289">
        <v>21600</v>
      </c>
      <c r="L115" s="289">
        <v>54000</v>
      </c>
      <c r="M115" s="289">
        <v>0</v>
      </c>
      <c r="N115" s="289">
        <v>0</v>
      </c>
      <c r="O115" s="289">
        <v>0</v>
      </c>
      <c r="P115" s="289">
        <v>54000</v>
      </c>
      <c r="Q115" s="337" t="s">
        <v>152</v>
      </c>
      <c r="R115" s="290"/>
      <c r="S115" s="303"/>
    </row>
    <row r="116" spans="1:19" ht="21.6" customHeight="1" thickBot="1" x14ac:dyDescent="0.25">
      <c r="A116" s="298"/>
      <c r="B116" s="347"/>
      <c r="C116" s="293" t="s">
        <v>78</v>
      </c>
      <c r="D116" s="294">
        <f>SUM(D114:D115)</f>
        <v>97800</v>
      </c>
      <c r="E116" s="294">
        <f t="shared" ref="E116:P116" si="27">SUM(E114:E115)</f>
        <v>26400</v>
      </c>
      <c r="F116" s="294">
        <f t="shared" si="27"/>
        <v>124200</v>
      </c>
      <c r="G116" s="294">
        <f t="shared" si="27"/>
        <v>92400</v>
      </c>
      <c r="H116" s="294">
        <f t="shared" si="27"/>
        <v>36000</v>
      </c>
      <c r="I116" s="294">
        <f t="shared" si="27"/>
        <v>128400</v>
      </c>
      <c r="J116" s="294">
        <f t="shared" si="27"/>
        <v>190200</v>
      </c>
      <c r="K116" s="294">
        <f t="shared" si="27"/>
        <v>62400</v>
      </c>
      <c r="L116" s="294">
        <f t="shared" si="27"/>
        <v>252600</v>
      </c>
      <c r="M116" s="294">
        <f t="shared" si="27"/>
        <v>240</v>
      </c>
      <c r="N116" s="294">
        <f t="shared" si="27"/>
        <v>0</v>
      </c>
      <c r="O116" s="294">
        <f t="shared" si="27"/>
        <v>240</v>
      </c>
      <c r="P116" s="294">
        <f t="shared" si="27"/>
        <v>252840</v>
      </c>
      <c r="Q116" s="338" t="s">
        <v>79</v>
      </c>
      <c r="R116" s="295"/>
      <c r="S116" s="305"/>
    </row>
    <row r="117" spans="1:19" ht="21.6" customHeight="1" x14ac:dyDescent="0.2">
      <c r="A117" s="282" t="s">
        <v>74</v>
      </c>
      <c r="B117" s="345" t="s">
        <v>100</v>
      </c>
      <c r="C117" s="284" t="s">
        <v>179</v>
      </c>
      <c r="D117" s="284">
        <v>26400</v>
      </c>
      <c r="E117" s="284">
        <v>4800</v>
      </c>
      <c r="F117" s="284">
        <v>31200</v>
      </c>
      <c r="G117" s="284">
        <v>48000</v>
      </c>
      <c r="H117" s="284">
        <v>0</v>
      </c>
      <c r="I117" s="284">
        <v>48000</v>
      </c>
      <c r="J117" s="284">
        <v>74400</v>
      </c>
      <c r="K117" s="284">
        <v>4800</v>
      </c>
      <c r="L117" s="284">
        <v>79200</v>
      </c>
      <c r="M117" s="284">
        <v>0</v>
      </c>
      <c r="N117" s="284">
        <v>0</v>
      </c>
      <c r="O117" s="284">
        <v>0</v>
      </c>
      <c r="P117" s="284">
        <v>79200</v>
      </c>
      <c r="Q117" s="336" t="s">
        <v>151</v>
      </c>
      <c r="R117" s="285" t="s">
        <v>101</v>
      </c>
      <c r="S117" s="327" t="s">
        <v>75</v>
      </c>
    </row>
    <row r="118" spans="1:19" ht="21.6" customHeight="1" x14ac:dyDescent="0.2">
      <c r="A118" s="287"/>
      <c r="B118" s="346"/>
      <c r="C118" s="289" t="s">
        <v>150</v>
      </c>
      <c r="D118" s="289">
        <v>0</v>
      </c>
      <c r="E118" s="289">
        <v>0</v>
      </c>
      <c r="F118" s="289">
        <v>0</v>
      </c>
      <c r="G118" s="289">
        <v>0</v>
      </c>
      <c r="H118" s="289">
        <v>0</v>
      </c>
      <c r="I118" s="289">
        <v>0</v>
      </c>
      <c r="J118" s="289">
        <v>0</v>
      </c>
      <c r="K118" s="289">
        <v>0</v>
      </c>
      <c r="L118" s="289">
        <v>0</v>
      </c>
      <c r="M118" s="289">
        <v>0</v>
      </c>
      <c r="N118" s="289">
        <v>0</v>
      </c>
      <c r="O118" s="289">
        <v>0</v>
      </c>
      <c r="P118" s="289">
        <v>0</v>
      </c>
      <c r="Q118" s="337" t="s">
        <v>152</v>
      </c>
      <c r="R118" s="290"/>
      <c r="S118" s="303"/>
    </row>
    <row r="119" spans="1:19" ht="21.6" customHeight="1" thickBot="1" x14ac:dyDescent="0.25">
      <c r="A119" s="298"/>
      <c r="B119" s="347"/>
      <c r="C119" s="293" t="s">
        <v>78</v>
      </c>
      <c r="D119" s="294">
        <f>SUM(D117:D118)</f>
        <v>26400</v>
      </c>
      <c r="E119" s="294">
        <f t="shared" ref="E119:P119" si="28">SUM(E117:E118)</f>
        <v>4800</v>
      </c>
      <c r="F119" s="294">
        <f t="shared" si="28"/>
        <v>31200</v>
      </c>
      <c r="G119" s="294">
        <f t="shared" si="28"/>
        <v>48000</v>
      </c>
      <c r="H119" s="294">
        <f t="shared" si="28"/>
        <v>0</v>
      </c>
      <c r="I119" s="294">
        <f t="shared" si="28"/>
        <v>48000</v>
      </c>
      <c r="J119" s="294">
        <f t="shared" si="28"/>
        <v>74400</v>
      </c>
      <c r="K119" s="294">
        <f t="shared" si="28"/>
        <v>4800</v>
      </c>
      <c r="L119" s="294">
        <f t="shared" si="28"/>
        <v>79200</v>
      </c>
      <c r="M119" s="294">
        <f t="shared" si="28"/>
        <v>0</v>
      </c>
      <c r="N119" s="294">
        <f t="shared" si="28"/>
        <v>0</v>
      </c>
      <c r="O119" s="294">
        <f t="shared" si="28"/>
        <v>0</v>
      </c>
      <c r="P119" s="294">
        <f t="shared" si="28"/>
        <v>79200</v>
      </c>
      <c r="Q119" s="338" t="s">
        <v>79</v>
      </c>
      <c r="R119" s="295"/>
      <c r="S119" s="305"/>
    </row>
    <row r="120" spans="1:19" ht="21.6" customHeight="1" x14ac:dyDescent="0.2">
      <c r="A120" s="299" t="s">
        <v>76</v>
      </c>
      <c r="B120" s="348" t="s">
        <v>100</v>
      </c>
      <c r="C120" s="301" t="s">
        <v>149</v>
      </c>
      <c r="D120" s="301">
        <v>981608</v>
      </c>
      <c r="E120" s="301">
        <v>311460</v>
      </c>
      <c r="F120" s="301">
        <v>1293068</v>
      </c>
      <c r="G120" s="301">
        <v>3103120</v>
      </c>
      <c r="H120" s="301">
        <v>230892</v>
      </c>
      <c r="I120" s="301">
        <v>3334012</v>
      </c>
      <c r="J120" s="301">
        <v>4084728</v>
      </c>
      <c r="K120" s="301">
        <v>542352</v>
      </c>
      <c r="L120" s="301">
        <v>4627080</v>
      </c>
      <c r="M120" s="301">
        <v>10325</v>
      </c>
      <c r="N120" s="301">
        <v>950</v>
      </c>
      <c r="O120" s="301">
        <v>11275</v>
      </c>
      <c r="P120" s="301">
        <v>4638355</v>
      </c>
      <c r="Q120" s="339" t="s">
        <v>151</v>
      </c>
      <c r="R120" s="302" t="s">
        <v>101</v>
      </c>
      <c r="S120" s="328" t="s">
        <v>77</v>
      </c>
    </row>
    <row r="121" spans="1:19" ht="21.6" customHeight="1" x14ac:dyDescent="0.2">
      <c r="A121" s="287"/>
      <c r="B121" s="346"/>
      <c r="C121" s="289" t="s">
        <v>150</v>
      </c>
      <c r="D121" s="289">
        <v>691344</v>
      </c>
      <c r="E121" s="289">
        <v>194160</v>
      </c>
      <c r="F121" s="289">
        <v>885504</v>
      </c>
      <c r="G121" s="289">
        <v>1896708</v>
      </c>
      <c r="H121" s="289">
        <v>207996</v>
      </c>
      <c r="I121" s="289">
        <v>2104704</v>
      </c>
      <c r="J121" s="289">
        <v>2588052</v>
      </c>
      <c r="K121" s="289">
        <v>402156</v>
      </c>
      <c r="L121" s="289">
        <v>2990208</v>
      </c>
      <c r="M121" s="289">
        <v>1500</v>
      </c>
      <c r="N121" s="289">
        <v>100</v>
      </c>
      <c r="O121" s="289">
        <v>1600</v>
      </c>
      <c r="P121" s="289">
        <v>2991808</v>
      </c>
      <c r="Q121" s="337" t="s">
        <v>152</v>
      </c>
      <c r="R121" s="290"/>
      <c r="S121" s="303"/>
    </row>
    <row r="122" spans="1:19" ht="21.6" customHeight="1" thickBot="1" x14ac:dyDescent="0.25">
      <c r="A122" s="298"/>
      <c r="B122" s="347"/>
      <c r="C122" s="293" t="s">
        <v>78</v>
      </c>
      <c r="D122" s="294">
        <f>SUM(D120:D121)</f>
        <v>1672952</v>
      </c>
      <c r="E122" s="294">
        <f t="shared" ref="E122:P122" si="29">SUM(E120:E121)</f>
        <v>505620</v>
      </c>
      <c r="F122" s="294">
        <f t="shared" si="29"/>
        <v>2178572</v>
      </c>
      <c r="G122" s="294">
        <f t="shared" si="29"/>
        <v>4999828</v>
      </c>
      <c r="H122" s="294">
        <f t="shared" si="29"/>
        <v>438888</v>
      </c>
      <c r="I122" s="294">
        <f t="shared" si="29"/>
        <v>5438716</v>
      </c>
      <c r="J122" s="294">
        <f t="shared" si="29"/>
        <v>6672780</v>
      </c>
      <c r="K122" s="294">
        <f t="shared" si="29"/>
        <v>944508</v>
      </c>
      <c r="L122" s="294">
        <f t="shared" si="29"/>
        <v>7617288</v>
      </c>
      <c r="M122" s="294">
        <f t="shared" si="29"/>
        <v>11825</v>
      </c>
      <c r="N122" s="294">
        <f t="shared" si="29"/>
        <v>1050</v>
      </c>
      <c r="O122" s="294">
        <f t="shared" si="29"/>
        <v>12875</v>
      </c>
      <c r="P122" s="294">
        <f t="shared" si="29"/>
        <v>7630163</v>
      </c>
      <c r="Q122" s="338" t="s">
        <v>79</v>
      </c>
      <c r="R122" s="295"/>
      <c r="S122" s="305"/>
    </row>
    <row r="123" spans="1:19" ht="25.5" customHeight="1" x14ac:dyDescent="0.2">
      <c r="A123" s="340"/>
      <c r="B123" s="340"/>
      <c r="C123" s="341"/>
      <c r="D123" s="342"/>
      <c r="E123" s="342"/>
      <c r="F123" s="342"/>
      <c r="G123" s="342"/>
      <c r="H123" s="342"/>
      <c r="I123" s="342"/>
      <c r="J123" s="342"/>
      <c r="K123" s="342"/>
      <c r="L123" s="342"/>
      <c r="M123" s="342"/>
      <c r="N123" s="342"/>
      <c r="O123" s="342"/>
      <c r="P123" s="342"/>
      <c r="Q123" s="341"/>
      <c r="R123" s="343"/>
      <c r="S123" s="344"/>
    </row>
    <row r="124" spans="1:19" ht="24.95" customHeight="1" x14ac:dyDescent="0.2">
      <c r="A124" s="250" t="s">
        <v>161</v>
      </c>
      <c r="B124" s="250"/>
      <c r="C124" s="250"/>
      <c r="D124" s="250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  <c r="R124" s="250"/>
      <c r="S124" s="250"/>
    </row>
    <row r="125" spans="1:19" ht="24.95" customHeight="1" x14ac:dyDescent="0.2">
      <c r="A125" s="251" t="s">
        <v>162</v>
      </c>
      <c r="B125" s="251"/>
      <c r="C125" s="251"/>
      <c r="D125" s="251"/>
      <c r="E125" s="251"/>
      <c r="F125" s="251"/>
      <c r="G125" s="251"/>
      <c r="H125" s="251"/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</row>
    <row r="126" spans="1:19" ht="24.95" customHeight="1" thickBot="1" x14ac:dyDescent="0.25">
      <c r="A126" s="252"/>
      <c r="B126" s="252"/>
      <c r="C126" s="252"/>
      <c r="D126" s="252"/>
      <c r="E126" s="253" t="s">
        <v>163</v>
      </c>
      <c r="F126" s="253"/>
      <c r="G126" s="254"/>
      <c r="H126" s="254"/>
      <c r="I126" s="254"/>
      <c r="J126" s="254"/>
      <c r="K126" s="254"/>
      <c r="L126" s="254"/>
      <c r="M126" s="254"/>
      <c r="N126" s="255" t="s">
        <v>164</v>
      </c>
      <c r="O126" s="255"/>
      <c r="P126" s="256"/>
      <c r="Q126" s="256"/>
      <c r="R126" s="256"/>
      <c r="S126" s="256"/>
    </row>
    <row r="127" spans="1:19" ht="24.95" customHeight="1" x14ac:dyDescent="0.2">
      <c r="A127" s="257" t="s">
        <v>25</v>
      </c>
      <c r="B127" s="258" t="s">
        <v>84</v>
      </c>
      <c r="C127" s="259" t="s">
        <v>165</v>
      </c>
      <c r="D127" s="260" t="s">
        <v>166</v>
      </c>
      <c r="E127" s="260"/>
      <c r="F127" s="260"/>
      <c r="G127" s="260"/>
      <c r="H127" s="260"/>
      <c r="I127" s="260"/>
      <c r="J127" s="260"/>
      <c r="K127" s="260"/>
      <c r="L127" s="260"/>
      <c r="M127" s="260" t="s">
        <v>167</v>
      </c>
      <c r="N127" s="260"/>
      <c r="O127" s="260"/>
      <c r="P127" s="261" t="s">
        <v>168</v>
      </c>
      <c r="Q127" s="312" t="s">
        <v>169</v>
      </c>
      <c r="R127" s="313" t="s">
        <v>91</v>
      </c>
      <c r="S127" s="314" t="s">
        <v>170</v>
      </c>
    </row>
    <row r="128" spans="1:19" ht="24.95" customHeight="1" x14ac:dyDescent="0.2">
      <c r="A128" s="265"/>
      <c r="B128" s="266"/>
      <c r="C128" s="267"/>
      <c r="D128" s="268" t="s">
        <v>177</v>
      </c>
      <c r="E128" s="268"/>
      <c r="F128" s="268"/>
      <c r="G128" s="269" t="s">
        <v>178</v>
      </c>
      <c r="H128" s="269"/>
      <c r="I128" s="269"/>
      <c r="J128" s="268" t="s">
        <v>173</v>
      </c>
      <c r="K128" s="268"/>
      <c r="L128" s="268"/>
      <c r="M128" s="268"/>
      <c r="N128" s="268"/>
      <c r="O128" s="268"/>
      <c r="P128" s="269"/>
      <c r="Q128" s="315"/>
      <c r="R128" s="316"/>
      <c r="S128" s="317"/>
    </row>
    <row r="129" spans="1:19" ht="24.95" customHeight="1" x14ac:dyDescent="0.2">
      <c r="A129" s="265"/>
      <c r="B129" s="266"/>
      <c r="C129" s="267"/>
      <c r="D129" s="273" t="s">
        <v>153</v>
      </c>
      <c r="E129" s="273" t="s">
        <v>174</v>
      </c>
      <c r="F129" s="273" t="s">
        <v>175</v>
      </c>
      <c r="G129" s="273" t="s">
        <v>153</v>
      </c>
      <c r="H129" s="273" t="s">
        <v>174</v>
      </c>
      <c r="I129" s="273" t="s">
        <v>105</v>
      </c>
      <c r="J129" s="273" t="s">
        <v>153</v>
      </c>
      <c r="K129" s="273" t="s">
        <v>174</v>
      </c>
      <c r="L129" s="273" t="s">
        <v>105</v>
      </c>
      <c r="M129" s="273" t="s">
        <v>153</v>
      </c>
      <c r="N129" s="273" t="s">
        <v>176</v>
      </c>
      <c r="O129" s="273" t="s">
        <v>105</v>
      </c>
      <c r="P129" s="269"/>
      <c r="Q129" s="315"/>
      <c r="R129" s="316"/>
      <c r="S129" s="317"/>
    </row>
    <row r="130" spans="1:19" ht="24.95" customHeight="1" thickBot="1" x14ac:dyDescent="0.25">
      <c r="A130" s="274"/>
      <c r="B130" s="275"/>
      <c r="C130" s="276"/>
      <c r="D130" s="319" t="s">
        <v>154</v>
      </c>
      <c r="E130" s="319" t="s">
        <v>157</v>
      </c>
      <c r="F130" s="319" t="s">
        <v>79</v>
      </c>
      <c r="G130" s="319" t="s">
        <v>154</v>
      </c>
      <c r="H130" s="319" t="s">
        <v>157</v>
      </c>
      <c r="I130" s="319" t="s">
        <v>79</v>
      </c>
      <c r="J130" s="319" t="s">
        <v>154</v>
      </c>
      <c r="K130" s="319" t="s">
        <v>157</v>
      </c>
      <c r="L130" s="319" t="s">
        <v>79</v>
      </c>
      <c r="M130" s="319" t="s">
        <v>154</v>
      </c>
      <c r="N130" s="319" t="s">
        <v>157</v>
      </c>
      <c r="O130" s="319" t="s">
        <v>79</v>
      </c>
      <c r="P130" s="320" t="s">
        <v>79</v>
      </c>
      <c r="Q130" s="321"/>
      <c r="R130" s="322"/>
      <c r="S130" s="323"/>
    </row>
    <row r="131" spans="1:19" ht="24.95" customHeight="1" x14ac:dyDescent="0.2">
      <c r="A131" s="282" t="s">
        <v>117</v>
      </c>
      <c r="B131" s="283" t="s">
        <v>100</v>
      </c>
      <c r="C131" s="284" t="s">
        <v>149</v>
      </c>
      <c r="D131" s="296">
        <f>D8+D17+D34+D37+D40+D43+D57+D66+D83+D86+D89+D92+D95+D108+D111+D114+D117+D120</f>
        <v>23881618</v>
      </c>
      <c r="E131" s="296">
        <f t="shared" ref="E131:P132" si="30">E8+E17+E34+E37+E40+E43+E57+E66+E83+E86+E89+E92+E95+E108+E111+E114+E117+E120</f>
        <v>2439688</v>
      </c>
      <c r="F131" s="296">
        <f t="shared" si="30"/>
        <v>26321306</v>
      </c>
      <c r="G131" s="296">
        <f t="shared" si="30"/>
        <v>27344177</v>
      </c>
      <c r="H131" s="296">
        <f t="shared" si="30"/>
        <v>2368313</v>
      </c>
      <c r="I131" s="296">
        <f t="shared" si="30"/>
        <v>29712490</v>
      </c>
      <c r="J131" s="296">
        <f t="shared" si="30"/>
        <v>51225795</v>
      </c>
      <c r="K131" s="296">
        <f t="shared" si="30"/>
        <v>4808001</v>
      </c>
      <c r="L131" s="296">
        <f t="shared" si="30"/>
        <v>56033796</v>
      </c>
      <c r="M131" s="296">
        <f t="shared" si="30"/>
        <v>320665</v>
      </c>
      <c r="N131" s="296">
        <f t="shared" si="30"/>
        <v>24027</v>
      </c>
      <c r="O131" s="296">
        <f t="shared" si="30"/>
        <v>344692</v>
      </c>
      <c r="P131" s="296">
        <f t="shared" si="30"/>
        <v>56378488</v>
      </c>
      <c r="Q131" s="284" t="s">
        <v>151</v>
      </c>
      <c r="R131" s="285" t="s">
        <v>101</v>
      </c>
      <c r="S131" s="327" t="s">
        <v>180</v>
      </c>
    </row>
    <row r="132" spans="1:19" ht="24.95" customHeight="1" x14ac:dyDescent="0.2">
      <c r="A132" s="287"/>
      <c r="B132" s="288"/>
      <c r="C132" s="289" t="s">
        <v>150</v>
      </c>
      <c r="D132" s="297">
        <f>D9+D18+D35+D38+D41+D44+D58+D67+D84+D87+D90+D93+D96+D109+D112+D115+D118+D121</f>
        <v>3238642</v>
      </c>
      <c r="E132" s="297">
        <f t="shared" si="30"/>
        <v>627378</v>
      </c>
      <c r="F132" s="297">
        <f t="shared" si="30"/>
        <v>3866020</v>
      </c>
      <c r="G132" s="297">
        <f t="shared" si="30"/>
        <v>10772485</v>
      </c>
      <c r="H132" s="297">
        <f t="shared" si="30"/>
        <v>1131492</v>
      </c>
      <c r="I132" s="297">
        <f t="shared" si="30"/>
        <v>11903977</v>
      </c>
      <c r="J132" s="297">
        <f t="shared" si="30"/>
        <v>14011127</v>
      </c>
      <c r="K132" s="297">
        <f t="shared" si="30"/>
        <v>1758870</v>
      </c>
      <c r="L132" s="297">
        <f t="shared" si="30"/>
        <v>15769997</v>
      </c>
      <c r="M132" s="297">
        <f t="shared" si="30"/>
        <v>34702</v>
      </c>
      <c r="N132" s="297">
        <f t="shared" si="30"/>
        <v>14146</v>
      </c>
      <c r="O132" s="297">
        <f t="shared" si="30"/>
        <v>48848</v>
      </c>
      <c r="P132" s="297">
        <f t="shared" si="30"/>
        <v>15818845</v>
      </c>
      <c r="Q132" s="289" t="s">
        <v>152</v>
      </c>
      <c r="R132" s="290"/>
      <c r="S132" s="303"/>
    </row>
    <row r="133" spans="1:19" ht="24.95" customHeight="1" thickBot="1" x14ac:dyDescent="0.25">
      <c r="A133" s="287"/>
      <c r="B133" s="292"/>
      <c r="C133" s="293" t="s">
        <v>78</v>
      </c>
      <c r="D133" s="294">
        <f>SUM(D131:D132)</f>
        <v>27120260</v>
      </c>
      <c r="E133" s="294">
        <f t="shared" ref="E133:P133" si="31">SUM(E131:E132)</f>
        <v>3067066</v>
      </c>
      <c r="F133" s="294">
        <f t="shared" si="31"/>
        <v>30187326</v>
      </c>
      <c r="G133" s="294">
        <f t="shared" si="31"/>
        <v>38116662</v>
      </c>
      <c r="H133" s="294">
        <f t="shared" si="31"/>
        <v>3499805</v>
      </c>
      <c r="I133" s="294">
        <f t="shared" si="31"/>
        <v>41616467</v>
      </c>
      <c r="J133" s="294">
        <f t="shared" si="31"/>
        <v>65236922</v>
      </c>
      <c r="K133" s="294">
        <f t="shared" si="31"/>
        <v>6566871</v>
      </c>
      <c r="L133" s="294">
        <f t="shared" si="31"/>
        <v>71803793</v>
      </c>
      <c r="M133" s="294">
        <f t="shared" si="31"/>
        <v>355367</v>
      </c>
      <c r="N133" s="294">
        <f t="shared" si="31"/>
        <v>38173</v>
      </c>
      <c r="O133" s="294">
        <f t="shared" si="31"/>
        <v>393540</v>
      </c>
      <c r="P133" s="294">
        <f t="shared" si="31"/>
        <v>72197333</v>
      </c>
      <c r="Q133" s="293" t="s">
        <v>79</v>
      </c>
      <c r="R133" s="295"/>
      <c r="S133" s="303"/>
    </row>
    <row r="134" spans="1:19" ht="24.95" customHeight="1" x14ac:dyDescent="0.2">
      <c r="A134" s="287"/>
      <c r="B134" s="283" t="s">
        <v>114</v>
      </c>
      <c r="C134" s="284" t="s">
        <v>149</v>
      </c>
      <c r="D134" s="296">
        <f>D60</f>
        <v>223200</v>
      </c>
      <c r="E134" s="296">
        <f t="shared" ref="E134:P135" si="32">E60</f>
        <v>23400</v>
      </c>
      <c r="F134" s="296">
        <f t="shared" si="32"/>
        <v>246600</v>
      </c>
      <c r="G134" s="296">
        <f t="shared" si="32"/>
        <v>324600</v>
      </c>
      <c r="H134" s="296">
        <f t="shared" si="32"/>
        <v>27000</v>
      </c>
      <c r="I134" s="296">
        <f t="shared" si="32"/>
        <v>351600</v>
      </c>
      <c r="J134" s="296">
        <f t="shared" si="32"/>
        <v>547800</v>
      </c>
      <c r="K134" s="296">
        <f t="shared" si="32"/>
        <v>50400</v>
      </c>
      <c r="L134" s="296">
        <f t="shared" si="32"/>
        <v>598200</v>
      </c>
      <c r="M134" s="296">
        <f t="shared" si="32"/>
        <v>0</v>
      </c>
      <c r="N134" s="296">
        <f t="shared" si="32"/>
        <v>0</v>
      </c>
      <c r="O134" s="296">
        <f t="shared" si="32"/>
        <v>0</v>
      </c>
      <c r="P134" s="296">
        <f t="shared" si="32"/>
        <v>598200</v>
      </c>
      <c r="Q134" s="336" t="s">
        <v>151</v>
      </c>
      <c r="R134" s="285" t="s">
        <v>115</v>
      </c>
      <c r="S134" s="303"/>
    </row>
    <row r="135" spans="1:19" ht="24.95" customHeight="1" x14ac:dyDescent="0.2">
      <c r="A135" s="287"/>
      <c r="B135" s="288"/>
      <c r="C135" s="289" t="s">
        <v>150</v>
      </c>
      <c r="D135" s="297">
        <f>D61</f>
        <v>16800</v>
      </c>
      <c r="E135" s="297">
        <f t="shared" si="32"/>
        <v>0</v>
      </c>
      <c r="F135" s="297">
        <f t="shared" si="32"/>
        <v>16800</v>
      </c>
      <c r="G135" s="297">
        <f t="shared" si="32"/>
        <v>0</v>
      </c>
      <c r="H135" s="297">
        <f t="shared" si="32"/>
        <v>0</v>
      </c>
      <c r="I135" s="297">
        <f t="shared" si="32"/>
        <v>0</v>
      </c>
      <c r="J135" s="297">
        <f t="shared" si="32"/>
        <v>16800</v>
      </c>
      <c r="K135" s="297">
        <f t="shared" si="32"/>
        <v>0</v>
      </c>
      <c r="L135" s="297">
        <f t="shared" si="32"/>
        <v>16800</v>
      </c>
      <c r="M135" s="297">
        <f t="shared" si="32"/>
        <v>0</v>
      </c>
      <c r="N135" s="297">
        <f t="shared" si="32"/>
        <v>0</v>
      </c>
      <c r="O135" s="297">
        <f t="shared" si="32"/>
        <v>0</v>
      </c>
      <c r="P135" s="297">
        <f t="shared" si="32"/>
        <v>16800</v>
      </c>
      <c r="Q135" s="337" t="s">
        <v>152</v>
      </c>
      <c r="R135" s="290"/>
      <c r="S135" s="303"/>
    </row>
    <row r="136" spans="1:19" ht="24.95" customHeight="1" thickBot="1" x14ac:dyDescent="0.25">
      <c r="A136" s="287"/>
      <c r="B136" s="292"/>
      <c r="C136" s="293" t="s">
        <v>78</v>
      </c>
      <c r="D136" s="294">
        <f>SUM(D134:D135)</f>
        <v>240000</v>
      </c>
      <c r="E136" s="294">
        <f t="shared" ref="E136:P136" si="33">SUM(E134:E135)</f>
        <v>23400</v>
      </c>
      <c r="F136" s="294">
        <f t="shared" si="33"/>
        <v>263400</v>
      </c>
      <c r="G136" s="294">
        <f t="shared" si="33"/>
        <v>324600</v>
      </c>
      <c r="H136" s="294">
        <f t="shared" si="33"/>
        <v>27000</v>
      </c>
      <c r="I136" s="294">
        <f t="shared" si="33"/>
        <v>351600</v>
      </c>
      <c r="J136" s="294">
        <f t="shared" si="33"/>
        <v>564600</v>
      </c>
      <c r="K136" s="294">
        <f t="shared" si="33"/>
        <v>50400</v>
      </c>
      <c r="L136" s="294">
        <f t="shared" si="33"/>
        <v>615000</v>
      </c>
      <c r="M136" s="294">
        <f t="shared" si="33"/>
        <v>0</v>
      </c>
      <c r="N136" s="294">
        <f t="shared" si="33"/>
        <v>0</v>
      </c>
      <c r="O136" s="294">
        <f t="shared" si="33"/>
        <v>0</v>
      </c>
      <c r="P136" s="294">
        <f t="shared" si="33"/>
        <v>615000</v>
      </c>
      <c r="Q136" s="338" t="s">
        <v>79</v>
      </c>
      <c r="R136" s="295"/>
      <c r="S136" s="303"/>
    </row>
    <row r="137" spans="1:19" ht="24.95" customHeight="1" x14ac:dyDescent="0.2">
      <c r="A137" s="287"/>
      <c r="B137" s="283" t="s">
        <v>103</v>
      </c>
      <c r="C137" s="284" t="s">
        <v>149</v>
      </c>
      <c r="D137" s="296">
        <f>D11+D20++D69</f>
        <v>1136231</v>
      </c>
      <c r="E137" s="296">
        <f t="shared" ref="E137:P137" si="34">E11+E20++E69</f>
        <v>505590</v>
      </c>
      <c r="F137" s="296">
        <f t="shared" si="34"/>
        <v>1641821</v>
      </c>
      <c r="G137" s="296">
        <f t="shared" si="34"/>
        <v>2321848</v>
      </c>
      <c r="H137" s="296">
        <f t="shared" si="34"/>
        <v>155871</v>
      </c>
      <c r="I137" s="296">
        <f t="shared" si="34"/>
        <v>2477719</v>
      </c>
      <c r="J137" s="296">
        <f t="shared" si="34"/>
        <v>3458079</v>
      </c>
      <c r="K137" s="296">
        <f t="shared" si="34"/>
        <v>661461</v>
      </c>
      <c r="L137" s="296">
        <f t="shared" si="34"/>
        <v>4119540</v>
      </c>
      <c r="M137" s="296">
        <f t="shared" si="34"/>
        <v>0</v>
      </c>
      <c r="N137" s="296">
        <f t="shared" si="34"/>
        <v>0</v>
      </c>
      <c r="O137" s="296">
        <f t="shared" si="34"/>
        <v>0</v>
      </c>
      <c r="P137" s="296">
        <f t="shared" si="34"/>
        <v>4119540</v>
      </c>
      <c r="Q137" s="336" t="s">
        <v>151</v>
      </c>
      <c r="R137" s="285" t="s">
        <v>104</v>
      </c>
      <c r="S137" s="303"/>
    </row>
    <row r="138" spans="1:19" ht="24.95" customHeight="1" x14ac:dyDescent="0.2">
      <c r="A138" s="287"/>
      <c r="B138" s="288"/>
      <c r="C138" s="289" t="s">
        <v>150</v>
      </c>
      <c r="D138" s="297">
        <f>D12+D21+D70</f>
        <v>8400</v>
      </c>
      <c r="E138" s="297">
        <f t="shared" ref="E138:P138" si="35">E12+E21+E70</f>
        <v>0</v>
      </c>
      <c r="F138" s="297">
        <f t="shared" si="35"/>
        <v>8400</v>
      </c>
      <c r="G138" s="297">
        <f t="shared" si="35"/>
        <v>0</v>
      </c>
      <c r="H138" s="297">
        <f t="shared" si="35"/>
        <v>0</v>
      </c>
      <c r="I138" s="297">
        <f t="shared" si="35"/>
        <v>0</v>
      </c>
      <c r="J138" s="297">
        <f t="shared" si="35"/>
        <v>8400</v>
      </c>
      <c r="K138" s="297">
        <f t="shared" si="35"/>
        <v>0</v>
      </c>
      <c r="L138" s="297">
        <f t="shared" si="35"/>
        <v>8400</v>
      </c>
      <c r="M138" s="297">
        <f t="shared" si="35"/>
        <v>0</v>
      </c>
      <c r="N138" s="297">
        <f t="shared" si="35"/>
        <v>0</v>
      </c>
      <c r="O138" s="297">
        <f t="shared" si="35"/>
        <v>0</v>
      </c>
      <c r="P138" s="297">
        <f t="shared" si="35"/>
        <v>8400</v>
      </c>
      <c r="Q138" s="337" t="s">
        <v>152</v>
      </c>
      <c r="R138" s="290"/>
      <c r="S138" s="303"/>
    </row>
    <row r="139" spans="1:19" ht="24.95" customHeight="1" thickBot="1" x14ac:dyDescent="0.25">
      <c r="A139" s="287"/>
      <c r="B139" s="292"/>
      <c r="C139" s="293" t="s">
        <v>78</v>
      </c>
      <c r="D139" s="294">
        <f>SUM(D137:D138)</f>
        <v>1144631</v>
      </c>
      <c r="E139" s="294">
        <f t="shared" ref="E139:P139" si="36">SUM(E137:E138)</f>
        <v>505590</v>
      </c>
      <c r="F139" s="294">
        <f t="shared" si="36"/>
        <v>1650221</v>
      </c>
      <c r="G139" s="294">
        <f t="shared" si="36"/>
        <v>2321848</v>
      </c>
      <c r="H139" s="294">
        <f t="shared" si="36"/>
        <v>155871</v>
      </c>
      <c r="I139" s="294">
        <f t="shared" si="36"/>
        <v>2477719</v>
      </c>
      <c r="J139" s="294">
        <f t="shared" si="36"/>
        <v>3466479</v>
      </c>
      <c r="K139" s="294">
        <f t="shared" si="36"/>
        <v>661461</v>
      </c>
      <c r="L139" s="294">
        <f t="shared" si="36"/>
        <v>4127940</v>
      </c>
      <c r="M139" s="294">
        <f t="shared" si="36"/>
        <v>0</v>
      </c>
      <c r="N139" s="294">
        <f t="shared" si="36"/>
        <v>0</v>
      </c>
      <c r="O139" s="294">
        <f t="shared" si="36"/>
        <v>0</v>
      </c>
      <c r="P139" s="294">
        <f t="shared" si="36"/>
        <v>4127940</v>
      </c>
      <c r="Q139" s="338" t="s">
        <v>79</v>
      </c>
      <c r="R139" s="295"/>
      <c r="S139" s="303"/>
    </row>
    <row r="140" spans="1:19" ht="24.95" customHeight="1" x14ac:dyDescent="0.2">
      <c r="A140" s="287"/>
      <c r="B140" s="300" t="s">
        <v>105</v>
      </c>
      <c r="C140" s="301" t="s">
        <v>149</v>
      </c>
      <c r="D140" s="304">
        <f>D131+D134+D137</f>
        <v>25241049</v>
      </c>
      <c r="E140" s="304">
        <f t="shared" ref="E140:P141" si="37">E131+E134+E137</f>
        <v>2968678</v>
      </c>
      <c r="F140" s="304">
        <f t="shared" si="37"/>
        <v>28209727</v>
      </c>
      <c r="G140" s="304">
        <f t="shared" si="37"/>
        <v>29990625</v>
      </c>
      <c r="H140" s="304">
        <f t="shared" si="37"/>
        <v>2551184</v>
      </c>
      <c r="I140" s="304">
        <f t="shared" si="37"/>
        <v>32541809</v>
      </c>
      <c r="J140" s="304">
        <f t="shared" si="37"/>
        <v>55231674</v>
      </c>
      <c r="K140" s="304">
        <f t="shared" si="37"/>
        <v>5519862</v>
      </c>
      <c r="L140" s="304">
        <f t="shared" si="37"/>
        <v>60751536</v>
      </c>
      <c r="M140" s="304">
        <f t="shared" si="37"/>
        <v>320665</v>
      </c>
      <c r="N140" s="304">
        <f t="shared" si="37"/>
        <v>24027</v>
      </c>
      <c r="O140" s="304">
        <f t="shared" si="37"/>
        <v>344692</v>
      </c>
      <c r="P140" s="304">
        <f t="shared" si="37"/>
        <v>61096228</v>
      </c>
      <c r="Q140" s="339" t="s">
        <v>151</v>
      </c>
      <c r="R140" s="302" t="s">
        <v>79</v>
      </c>
      <c r="S140" s="303"/>
    </row>
    <row r="141" spans="1:19" ht="24.95" customHeight="1" x14ac:dyDescent="0.2">
      <c r="A141" s="287"/>
      <c r="B141" s="288"/>
      <c r="C141" s="289" t="s">
        <v>150</v>
      </c>
      <c r="D141" s="304">
        <f>D132+D135+D138</f>
        <v>3263842</v>
      </c>
      <c r="E141" s="304">
        <f t="shared" si="37"/>
        <v>627378</v>
      </c>
      <c r="F141" s="304">
        <f t="shared" si="37"/>
        <v>3891220</v>
      </c>
      <c r="G141" s="304">
        <f t="shared" si="37"/>
        <v>10772485</v>
      </c>
      <c r="H141" s="304">
        <f t="shared" si="37"/>
        <v>1131492</v>
      </c>
      <c r="I141" s="304">
        <f t="shared" si="37"/>
        <v>11903977</v>
      </c>
      <c r="J141" s="304">
        <f t="shared" si="37"/>
        <v>14036327</v>
      </c>
      <c r="K141" s="304">
        <f t="shared" si="37"/>
        <v>1758870</v>
      </c>
      <c r="L141" s="304">
        <f t="shared" si="37"/>
        <v>15795197</v>
      </c>
      <c r="M141" s="304">
        <f t="shared" si="37"/>
        <v>34702</v>
      </c>
      <c r="N141" s="304">
        <f t="shared" si="37"/>
        <v>14146</v>
      </c>
      <c r="O141" s="304">
        <f t="shared" si="37"/>
        <v>48848</v>
      </c>
      <c r="P141" s="304">
        <f t="shared" si="37"/>
        <v>15844045</v>
      </c>
      <c r="Q141" s="337" t="s">
        <v>152</v>
      </c>
      <c r="R141" s="290"/>
      <c r="S141" s="303"/>
    </row>
    <row r="142" spans="1:19" ht="24.95" customHeight="1" thickBot="1" x14ac:dyDescent="0.25">
      <c r="A142" s="298"/>
      <c r="B142" s="292"/>
      <c r="C142" s="349" t="s">
        <v>78</v>
      </c>
      <c r="D142" s="350">
        <f>SUM(D140:D141)</f>
        <v>28504891</v>
      </c>
      <c r="E142" s="350">
        <f t="shared" ref="E142:P142" si="38">SUM(E140:E141)</f>
        <v>3596056</v>
      </c>
      <c r="F142" s="350">
        <f t="shared" si="38"/>
        <v>32100947</v>
      </c>
      <c r="G142" s="350">
        <f t="shared" si="38"/>
        <v>40763110</v>
      </c>
      <c r="H142" s="350">
        <f t="shared" si="38"/>
        <v>3682676</v>
      </c>
      <c r="I142" s="350">
        <f t="shared" si="38"/>
        <v>44445786</v>
      </c>
      <c r="J142" s="350">
        <f t="shared" si="38"/>
        <v>69268001</v>
      </c>
      <c r="K142" s="350">
        <f t="shared" si="38"/>
        <v>7278732</v>
      </c>
      <c r="L142" s="350">
        <f t="shared" si="38"/>
        <v>76546733</v>
      </c>
      <c r="M142" s="350">
        <f t="shared" si="38"/>
        <v>355367</v>
      </c>
      <c r="N142" s="350">
        <f t="shared" si="38"/>
        <v>38173</v>
      </c>
      <c r="O142" s="350">
        <f t="shared" si="38"/>
        <v>393540</v>
      </c>
      <c r="P142" s="350">
        <f t="shared" si="38"/>
        <v>76940273</v>
      </c>
      <c r="Q142" s="351" t="s">
        <v>79</v>
      </c>
      <c r="R142" s="295"/>
      <c r="S142" s="305"/>
    </row>
    <row r="143" spans="1:19" x14ac:dyDescent="0.2">
      <c r="A143" s="352"/>
      <c r="B143" s="352"/>
      <c r="C143" s="353"/>
      <c r="D143" s="354"/>
      <c r="E143" s="354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42"/>
      <c r="Q143" s="355"/>
      <c r="R143" s="356"/>
      <c r="S143" s="357"/>
    </row>
    <row r="145" spans="16:16" x14ac:dyDescent="0.2">
      <c r="P145" s="306"/>
    </row>
  </sheetData>
  <mergeCells count="200">
    <mergeCell ref="A131:A142"/>
    <mergeCell ref="B131:B133"/>
    <mergeCell ref="R131:R133"/>
    <mergeCell ref="S131:S142"/>
    <mergeCell ref="B134:B136"/>
    <mergeCell ref="R134:R136"/>
    <mergeCell ref="B137:B139"/>
    <mergeCell ref="R137:R139"/>
    <mergeCell ref="B140:B142"/>
    <mergeCell ref="R140:R142"/>
    <mergeCell ref="P127:P129"/>
    <mergeCell ref="Q127:Q130"/>
    <mergeCell ref="R127:R130"/>
    <mergeCell ref="S127:S130"/>
    <mergeCell ref="D128:F128"/>
    <mergeCell ref="G128:I128"/>
    <mergeCell ref="J128:L128"/>
    <mergeCell ref="A124:S124"/>
    <mergeCell ref="A125:S125"/>
    <mergeCell ref="A126:D126"/>
    <mergeCell ref="N126:O126"/>
    <mergeCell ref="P126:S126"/>
    <mergeCell ref="A127:A130"/>
    <mergeCell ref="B127:B130"/>
    <mergeCell ref="C127:C130"/>
    <mergeCell ref="D127:L127"/>
    <mergeCell ref="M127:O128"/>
    <mergeCell ref="A117:A119"/>
    <mergeCell ref="B117:B119"/>
    <mergeCell ref="R117:R119"/>
    <mergeCell ref="S117:S119"/>
    <mergeCell ref="A120:A122"/>
    <mergeCell ref="B120:B122"/>
    <mergeCell ref="R120:R122"/>
    <mergeCell ref="S120:S122"/>
    <mergeCell ref="A111:A113"/>
    <mergeCell ref="B111:B113"/>
    <mergeCell ref="R111:R113"/>
    <mergeCell ref="S111:S113"/>
    <mergeCell ref="A114:A116"/>
    <mergeCell ref="B114:B116"/>
    <mergeCell ref="R114:R116"/>
    <mergeCell ref="S114:S116"/>
    <mergeCell ref="R104:R107"/>
    <mergeCell ref="S104:S107"/>
    <mergeCell ref="D105:F105"/>
    <mergeCell ref="G105:I105"/>
    <mergeCell ref="J105:L105"/>
    <mergeCell ref="A108:A110"/>
    <mergeCell ref="B108:B110"/>
    <mergeCell ref="R108:R110"/>
    <mergeCell ref="S108:S110"/>
    <mergeCell ref="A103:D103"/>
    <mergeCell ref="N103:O103"/>
    <mergeCell ref="P103:S103"/>
    <mergeCell ref="A104:A107"/>
    <mergeCell ref="B104:B107"/>
    <mergeCell ref="C104:C107"/>
    <mergeCell ref="D104:L104"/>
    <mergeCell ref="M104:O105"/>
    <mergeCell ref="P104:P106"/>
    <mergeCell ref="Q104:Q107"/>
    <mergeCell ref="A95:A97"/>
    <mergeCell ref="B95:B97"/>
    <mergeCell ref="R95:R97"/>
    <mergeCell ref="S95:S97"/>
    <mergeCell ref="A101:S101"/>
    <mergeCell ref="A102:S102"/>
    <mergeCell ref="A89:A91"/>
    <mergeCell ref="B89:B91"/>
    <mergeCell ref="R89:R91"/>
    <mergeCell ref="S89:S91"/>
    <mergeCell ref="A92:A94"/>
    <mergeCell ref="B92:B94"/>
    <mergeCell ref="R92:R94"/>
    <mergeCell ref="S92:S94"/>
    <mergeCell ref="A83:A85"/>
    <mergeCell ref="B83:B85"/>
    <mergeCell ref="R83:R85"/>
    <mergeCell ref="S83:S85"/>
    <mergeCell ref="A86:A88"/>
    <mergeCell ref="B86:B88"/>
    <mergeCell ref="R86:R88"/>
    <mergeCell ref="S86:S88"/>
    <mergeCell ref="P79:P81"/>
    <mergeCell ref="Q79:Q82"/>
    <mergeCell ref="R79:R82"/>
    <mergeCell ref="S79:S82"/>
    <mergeCell ref="D80:F80"/>
    <mergeCell ref="G80:I80"/>
    <mergeCell ref="J80:L80"/>
    <mergeCell ref="A76:S76"/>
    <mergeCell ref="A77:S77"/>
    <mergeCell ref="A78:D78"/>
    <mergeCell ref="N78:O78"/>
    <mergeCell ref="P78:S78"/>
    <mergeCell ref="A79:A82"/>
    <mergeCell ref="B79:B82"/>
    <mergeCell ref="C79:C82"/>
    <mergeCell ref="D79:L79"/>
    <mergeCell ref="M79:O80"/>
    <mergeCell ref="A66:A74"/>
    <mergeCell ref="B66:B68"/>
    <mergeCell ref="R66:R68"/>
    <mergeCell ref="S66:S74"/>
    <mergeCell ref="B69:B71"/>
    <mergeCell ref="R69:R71"/>
    <mergeCell ref="B72:B74"/>
    <mergeCell ref="R72:R74"/>
    <mergeCell ref="A57:A65"/>
    <mergeCell ref="B57:B59"/>
    <mergeCell ref="R57:R59"/>
    <mergeCell ref="S57:S65"/>
    <mergeCell ref="B60:B62"/>
    <mergeCell ref="R60:R62"/>
    <mergeCell ref="B63:B65"/>
    <mergeCell ref="R63:R65"/>
    <mergeCell ref="P53:P55"/>
    <mergeCell ref="Q53:Q56"/>
    <mergeCell ref="R53:R56"/>
    <mergeCell ref="S53:S56"/>
    <mergeCell ref="D54:F54"/>
    <mergeCell ref="G54:I54"/>
    <mergeCell ref="J54:L54"/>
    <mergeCell ref="A50:S50"/>
    <mergeCell ref="A51:S51"/>
    <mergeCell ref="A52:D52"/>
    <mergeCell ref="N52:O52"/>
    <mergeCell ref="P52:S52"/>
    <mergeCell ref="A53:A56"/>
    <mergeCell ref="B53:B56"/>
    <mergeCell ref="C53:C56"/>
    <mergeCell ref="D53:L53"/>
    <mergeCell ref="M53:O54"/>
    <mergeCell ref="A40:A42"/>
    <mergeCell ref="B40:B42"/>
    <mergeCell ref="R40:R42"/>
    <mergeCell ref="S40:S42"/>
    <mergeCell ref="A43:A45"/>
    <mergeCell ref="B43:B45"/>
    <mergeCell ref="R43:R45"/>
    <mergeCell ref="S43:S45"/>
    <mergeCell ref="A34:A36"/>
    <mergeCell ref="B34:B36"/>
    <mergeCell ref="R34:R36"/>
    <mergeCell ref="S34:S36"/>
    <mergeCell ref="A37:A39"/>
    <mergeCell ref="B37:B39"/>
    <mergeCell ref="R37:R39"/>
    <mergeCell ref="S37:S39"/>
    <mergeCell ref="P30:P32"/>
    <mergeCell ref="Q30:Q33"/>
    <mergeCell ref="R30:R33"/>
    <mergeCell ref="S30:S33"/>
    <mergeCell ref="D31:F31"/>
    <mergeCell ref="G31:I31"/>
    <mergeCell ref="J31:L31"/>
    <mergeCell ref="A27:S27"/>
    <mergeCell ref="A28:S28"/>
    <mergeCell ref="A29:D29"/>
    <mergeCell ref="N29:O29"/>
    <mergeCell ref="P29:S29"/>
    <mergeCell ref="A30:A33"/>
    <mergeCell ref="B30:B33"/>
    <mergeCell ref="C30:C33"/>
    <mergeCell ref="D30:L30"/>
    <mergeCell ref="M30:O31"/>
    <mergeCell ref="A17:A25"/>
    <mergeCell ref="B17:B19"/>
    <mergeCell ref="R17:R19"/>
    <mergeCell ref="S17:S25"/>
    <mergeCell ref="B20:B22"/>
    <mergeCell ref="R20:R22"/>
    <mergeCell ref="B23:B25"/>
    <mergeCell ref="R23:R25"/>
    <mergeCell ref="A8:A16"/>
    <mergeCell ref="B8:B10"/>
    <mergeCell ref="R8:R10"/>
    <mergeCell ref="S8:S16"/>
    <mergeCell ref="B11:B13"/>
    <mergeCell ref="R11:R13"/>
    <mergeCell ref="B14:B16"/>
    <mergeCell ref="R14:R16"/>
    <mergeCell ref="P4:P6"/>
    <mergeCell ref="Q4:Q7"/>
    <mergeCell ref="R4:R7"/>
    <mergeCell ref="S4:S7"/>
    <mergeCell ref="D5:F5"/>
    <mergeCell ref="G5:I5"/>
    <mergeCell ref="J5:L5"/>
    <mergeCell ref="A1:S1"/>
    <mergeCell ref="A2:S2"/>
    <mergeCell ref="A3:D3"/>
    <mergeCell ref="N3:O3"/>
    <mergeCell ref="P3:S3"/>
    <mergeCell ref="A4:A7"/>
    <mergeCell ref="B4:B7"/>
    <mergeCell ref="C4:C7"/>
    <mergeCell ref="D4:L4"/>
    <mergeCell ref="M4:O5"/>
  </mergeCells>
  <printOptions horizontalCentered="1"/>
  <pageMargins left="0.2" right="0.2" top="0.75" bottom="0.75" header="0.55000000000000004" footer="0.55000000000000004"/>
  <pageSetup firstPageNumber="30" orientation="landscape" useFirstPageNumber="1" verticalDpi="30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H27"/>
  <sheetViews>
    <sheetView rightToLeft="1" tabSelected="1" workbookViewId="0">
      <selection activeCell="F3" sqref="F3"/>
    </sheetView>
  </sheetViews>
  <sheetFormatPr defaultColWidth="9.125" defaultRowHeight="27" customHeight="1" x14ac:dyDescent="0.2"/>
  <cols>
    <col min="1" max="1" width="14.125" style="385" customWidth="1"/>
    <col min="2" max="2" width="20" style="361" customWidth="1"/>
    <col min="3" max="3" width="17.875" style="361" customWidth="1"/>
    <col min="4" max="4" width="19.75" style="361" customWidth="1"/>
    <col min="5" max="5" width="22.75" style="361" customWidth="1"/>
    <col min="6" max="6" width="23.875" style="386" customWidth="1"/>
    <col min="7" max="7" width="12" style="361" customWidth="1"/>
    <col min="8" max="8" width="12.75" style="361" customWidth="1"/>
    <col min="9" max="16384" width="9.125" style="361"/>
  </cols>
  <sheetData>
    <row r="1" spans="1:8" ht="27" customHeight="1" x14ac:dyDescent="0.2">
      <c r="A1" s="360" t="s">
        <v>181</v>
      </c>
      <c r="B1" s="360"/>
      <c r="C1" s="360"/>
      <c r="D1" s="360"/>
      <c r="E1" s="360"/>
      <c r="F1" s="360"/>
    </row>
    <row r="2" spans="1:8" ht="17.100000000000001" customHeight="1" x14ac:dyDescent="0.2">
      <c r="A2" s="362" t="s">
        <v>182</v>
      </c>
      <c r="B2" s="362"/>
      <c r="C2" s="362"/>
      <c r="D2" s="362"/>
      <c r="E2" s="362"/>
      <c r="F2" s="362"/>
    </row>
    <row r="3" spans="1:8" ht="24.6" customHeight="1" thickBot="1" x14ac:dyDescent="0.25">
      <c r="A3" s="363"/>
      <c r="B3" s="364" t="s">
        <v>183</v>
      </c>
      <c r="D3" s="364"/>
      <c r="E3" s="365" t="s">
        <v>184</v>
      </c>
      <c r="F3" s="365"/>
    </row>
    <row r="4" spans="1:8" ht="24.6" customHeight="1" x14ac:dyDescent="0.2">
      <c r="A4" s="366" t="s">
        <v>25</v>
      </c>
      <c r="B4" s="367" t="s">
        <v>185</v>
      </c>
      <c r="C4" s="367" t="s">
        <v>186</v>
      </c>
      <c r="D4" s="367" t="s">
        <v>187</v>
      </c>
      <c r="E4" s="367" t="s">
        <v>188</v>
      </c>
      <c r="F4" s="368" t="s">
        <v>32</v>
      </c>
    </row>
    <row r="5" spans="1:8" ht="24.6" customHeight="1" thickBot="1" x14ac:dyDescent="0.25">
      <c r="A5" s="369"/>
      <c r="B5" s="370" t="s">
        <v>189</v>
      </c>
      <c r="C5" s="370" t="s">
        <v>190</v>
      </c>
      <c r="D5" s="370" t="s">
        <v>191</v>
      </c>
      <c r="E5" s="370" t="s">
        <v>79</v>
      </c>
      <c r="F5" s="371"/>
    </row>
    <row r="6" spans="1:8" ht="19.149999999999999" customHeight="1" x14ac:dyDescent="0.2">
      <c r="A6" s="372" t="s">
        <v>42</v>
      </c>
      <c r="B6" s="373">
        <v>25057078</v>
      </c>
      <c r="C6" s="373">
        <v>1569843</v>
      </c>
      <c r="D6" s="373">
        <v>2271576</v>
      </c>
      <c r="E6" s="373">
        <f>SUM(B6:D6)</f>
        <v>28898497</v>
      </c>
      <c r="F6" s="374" t="s">
        <v>43</v>
      </c>
      <c r="G6" s="375"/>
      <c r="H6" s="375"/>
    </row>
    <row r="7" spans="1:8" ht="19.149999999999999" customHeight="1" x14ac:dyDescent="0.2">
      <c r="A7" s="376" t="s">
        <v>44</v>
      </c>
      <c r="B7" s="377">
        <v>3736188</v>
      </c>
      <c r="C7" s="377">
        <v>0</v>
      </c>
      <c r="D7" s="377">
        <v>160555</v>
      </c>
      <c r="E7" s="377">
        <f t="shared" ref="E7:E23" si="0">SUM(B7:D7)</f>
        <v>3896743</v>
      </c>
      <c r="F7" s="378" t="s">
        <v>45</v>
      </c>
    </row>
    <row r="8" spans="1:8" ht="19.149999999999999" customHeight="1" x14ac:dyDescent="0.2">
      <c r="A8" s="379" t="s">
        <v>46</v>
      </c>
      <c r="B8" s="380">
        <v>108731527</v>
      </c>
      <c r="C8" s="380">
        <v>42538225</v>
      </c>
      <c r="D8" s="380">
        <v>4982900</v>
      </c>
      <c r="E8" s="380">
        <f t="shared" si="0"/>
        <v>156252652</v>
      </c>
      <c r="F8" s="381" t="s">
        <v>47</v>
      </c>
      <c r="G8" s="375"/>
      <c r="H8" s="375"/>
    </row>
    <row r="9" spans="1:8" ht="19.149999999999999" customHeight="1" x14ac:dyDescent="0.2">
      <c r="A9" s="376" t="s">
        <v>48</v>
      </c>
      <c r="B9" s="377">
        <v>2688933</v>
      </c>
      <c r="C9" s="377">
        <v>4332</v>
      </c>
      <c r="D9" s="377">
        <v>107480</v>
      </c>
      <c r="E9" s="377">
        <f t="shared" si="0"/>
        <v>2800745</v>
      </c>
      <c r="F9" s="378" t="s">
        <v>49</v>
      </c>
      <c r="G9" s="375"/>
      <c r="H9" s="375"/>
    </row>
    <row r="10" spans="1:8" ht="19.149999999999999" customHeight="1" x14ac:dyDescent="0.2">
      <c r="A10" s="379" t="s">
        <v>50</v>
      </c>
      <c r="B10" s="380">
        <v>117578800</v>
      </c>
      <c r="C10" s="380">
        <v>21687240</v>
      </c>
      <c r="D10" s="380">
        <v>1904312</v>
      </c>
      <c r="E10" s="380">
        <f t="shared" si="0"/>
        <v>141170352</v>
      </c>
      <c r="F10" s="381" t="s">
        <v>51</v>
      </c>
      <c r="G10" s="375"/>
      <c r="H10" s="375"/>
    </row>
    <row r="11" spans="1:8" ht="19.149999999999999" customHeight="1" x14ac:dyDescent="0.2">
      <c r="A11" s="376" t="s">
        <v>52</v>
      </c>
      <c r="B11" s="377">
        <v>31010</v>
      </c>
      <c r="C11" s="377">
        <v>0</v>
      </c>
      <c r="D11" s="377">
        <v>13000</v>
      </c>
      <c r="E11" s="377">
        <f t="shared" si="0"/>
        <v>44010</v>
      </c>
      <c r="F11" s="378" t="s">
        <v>53</v>
      </c>
    </row>
    <row r="12" spans="1:8" ht="19.149999999999999" customHeight="1" x14ac:dyDescent="0.2">
      <c r="A12" s="379" t="s">
        <v>54</v>
      </c>
      <c r="B12" s="380">
        <v>1077774</v>
      </c>
      <c r="C12" s="380">
        <v>0</v>
      </c>
      <c r="D12" s="380">
        <v>27500</v>
      </c>
      <c r="E12" s="380">
        <f t="shared" si="0"/>
        <v>1105274</v>
      </c>
      <c r="F12" s="381" t="s">
        <v>55</v>
      </c>
    </row>
    <row r="13" spans="1:8" ht="19.149999999999999" customHeight="1" x14ac:dyDescent="0.2">
      <c r="A13" s="376" t="s">
        <v>56</v>
      </c>
      <c r="B13" s="377">
        <v>136561095</v>
      </c>
      <c r="C13" s="377">
        <v>4874400</v>
      </c>
      <c r="D13" s="377">
        <v>781074</v>
      </c>
      <c r="E13" s="377">
        <f t="shared" si="0"/>
        <v>142216569</v>
      </c>
      <c r="F13" s="378" t="s">
        <v>57</v>
      </c>
    </row>
    <row r="14" spans="1:8" ht="19.149999999999999" customHeight="1" x14ac:dyDescent="0.2">
      <c r="A14" s="379" t="s">
        <v>58</v>
      </c>
      <c r="B14" s="380">
        <v>756915</v>
      </c>
      <c r="C14" s="380">
        <v>0</v>
      </c>
      <c r="D14" s="380">
        <v>132400</v>
      </c>
      <c r="E14" s="380">
        <f t="shared" si="0"/>
        <v>889315</v>
      </c>
      <c r="F14" s="381" t="s">
        <v>59</v>
      </c>
      <c r="G14" s="375"/>
    </row>
    <row r="15" spans="1:8" ht="19.149999999999999" customHeight="1" x14ac:dyDescent="0.2">
      <c r="A15" s="376" t="s">
        <v>60</v>
      </c>
      <c r="B15" s="377">
        <v>100828815</v>
      </c>
      <c r="C15" s="377">
        <v>4746371</v>
      </c>
      <c r="D15" s="377">
        <v>92700</v>
      </c>
      <c r="E15" s="377">
        <f t="shared" si="0"/>
        <v>105667886</v>
      </c>
      <c r="F15" s="378" t="s">
        <v>61</v>
      </c>
      <c r="G15" s="375"/>
      <c r="H15" s="375"/>
    </row>
    <row r="16" spans="1:8" ht="19.149999999999999" customHeight="1" x14ac:dyDescent="0.2">
      <c r="A16" s="379" t="s">
        <v>62</v>
      </c>
      <c r="B16" s="380">
        <v>423708</v>
      </c>
      <c r="C16" s="380">
        <v>0</v>
      </c>
      <c r="D16" s="380">
        <v>75200</v>
      </c>
      <c r="E16" s="380">
        <f t="shared" si="0"/>
        <v>498908</v>
      </c>
      <c r="F16" s="381" t="s">
        <v>63</v>
      </c>
      <c r="G16" s="375"/>
    </row>
    <row r="17" spans="1:8" ht="19.149999999999999" customHeight="1" x14ac:dyDescent="0.2">
      <c r="A17" s="376" t="s">
        <v>64</v>
      </c>
      <c r="B17" s="377">
        <v>1785374</v>
      </c>
      <c r="C17" s="377">
        <v>0</v>
      </c>
      <c r="D17" s="377">
        <v>60750</v>
      </c>
      <c r="E17" s="377">
        <f t="shared" si="0"/>
        <v>1846124</v>
      </c>
      <c r="F17" s="378" t="s">
        <v>65</v>
      </c>
    </row>
    <row r="18" spans="1:8" ht="19.149999999999999" customHeight="1" x14ac:dyDescent="0.2">
      <c r="A18" s="379" t="s">
        <v>66</v>
      </c>
      <c r="B18" s="380">
        <v>75167004</v>
      </c>
      <c r="C18" s="380">
        <v>0</v>
      </c>
      <c r="D18" s="380">
        <v>252840</v>
      </c>
      <c r="E18" s="380">
        <f t="shared" si="0"/>
        <v>75419844</v>
      </c>
      <c r="F18" s="381" t="s">
        <v>67</v>
      </c>
    </row>
    <row r="19" spans="1:8" ht="19.149999999999999" customHeight="1" x14ac:dyDescent="0.2">
      <c r="A19" s="376" t="s">
        <v>68</v>
      </c>
      <c r="B19" s="377">
        <v>702078</v>
      </c>
      <c r="C19" s="377">
        <v>0</v>
      </c>
      <c r="D19" s="377">
        <v>28000</v>
      </c>
      <c r="E19" s="377">
        <f t="shared" si="0"/>
        <v>730078</v>
      </c>
      <c r="F19" s="378" t="s">
        <v>69</v>
      </c>
    </row>
    <row r="20" spans="1:8" ht="19.149999999999999" customHeight="1" x14ac:dyDescent="0.2">
      <c r="A20" s="379" t="s">
        <v>70</v>
      </c>
      <c r="B20" s="380">
        <v>844890</v>
      </c>
      <c r="C20" s="380">
        <v>22062</v>
      </c>
      <c r="D20" s="380">
        <v>7200</v>
      </c>
      <c r="E20" s="380">
        <f t="shared" si="0"/>
        <v>874152</v>
      </c>
      <c r="F20" s="381" t="s">
        <v>71</v>
      </c>
      <c r="G20" s="375"/>
      <c r="H20" s="375"/>
    </row>
    <row r="21" spans="1:8" ht="19.149999999999999" customHeight="1" x14ac:dyDescent="0.2">
      <c r="A21" s="376" t="s">
        <v>72</v>
      </c>
      <c r="B21" s="377">
        <v>2309800</v>
      </c>
      <c r="C21" s="377">
        <v>0</v>
      </c>
      <c r="D21" s="377">
        <v>18000</v>
      </c>
      <c r="E21" s="377">
        <f t="shared" si="0"/>
        <v>2327800</v>
      </c>
      <c r="F21" s="378" t="s">
        <v>192</v>
      </c>
    </row>
    <row r="22" spans="1:8" ht="19.149999999999999" customHeight="1" x14ac:dyDescent="0.2">
      <c r="A22" s="379" t="s">
        <v>74</v>
      </c>
      <c r="B22" s="380">
        <v>503350</v>
      </c>
      <c r="C22" s="380">
        <v>0</v>
      </c>
      <c r="D22" s="380">
        <v>0</v>
      </c>
      <c r="E22" s="380">
        <f t="shared" si="0"/>
        <v>503350</v>
      </c>
      <c r="F22" s="381" t="s">
        <v>116</v>
      </c>
    </row>
    <row r="23" spans="1:8" ht="19.149999999999999" customHeight="1" x14ac:dyDescent="0.2">
      <c r="A23" s="376" t="s">
        <v>76</v>
      </c>
      <c r="B23" s="377">
        <v>21224555</v>
      </c>
      <c r="C23" s="377">
        <v>7362688</v>
      </c>
      <c r="D23" s="377">
        <v>1491789</v>
      </c>
      <c r="E23" s="377">
        <f t="shared" si="0"/>
        <v>30079032</v>
      </c>
      <c r="F23" s="378" t="s">
        <v>77</v>
      </c>
      <c r="G23" s="375"/>
      <c r="H23" s="375"/>
    </row>
    <row r="24" spans="1:8" ht="19.149999999999999" customHeight="1" thickBot="1" x14ac:dyDescent="0.25">
      <c r="A24" s="382" t="s">
        <v>117</v>
      </c>
      <c r="B24" s="383">
        <f>SUM(B6:B23)</f>
        <v>600008894</v>
      </c>
      <c r="C24" s="383">
        <f t="shared" ref="C24:D24" si="1">SUM(C6:C23)</f>
        <v>82805161</v>
      </c>
      <c r="D24" s="383">
        <f t="shared" si="1"/>
        <v>12407276</v>
      </c>
      <c r="E24" s="383">
        <f>SUM(E6:E23)</f>
        <v>695221331</v>
      </c>
      <c r="F24" s="384" t="s">
        <v>118</v>
      </c>
    </row>
    <row r="25" spans="1:8" ht="27" customHeight="1" x14ac:dyDescent="0.2">
      <c r="E25" s="375"/>
    </row>
    <row r="26" spans="1:8" ht="27" customHeight="1" x14ac:dyDescent="0.2">
      <c r="D26" s="375"/>
    </row>
    <row r="27" spans="1:8" ht="27" customHeight="1" x14ac:dyDescent="0.2">
      <c r="C27" s="375"/>
      <c r="D27" s="375"/>
    </row>
  </sheetData>
  <mergeCells count="4">
    <mergeCell ref="A1:F1"/>
    <mergeCell ref="A2:F2"/>
    <mergeCell ref="A4:A5"/>
    <mergeCell ref="F4:F5"/>
  </mergeCells>
  <printOptions horizontalCentered="1"/>
  <pageMargins left="0.70866141732283505" right="0.70866141732283505" top="0.74803149606299202" bottom="0.74803149606299202" header="0.23622047244094499" footer="0.511811023622047"/>
  <pageSetup paperSize="9" firstPageNumber="68" orientation="landscape" useFirstPageNumber="1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نطاقات تمت تسميتها</vt:lpstr>
      </vt:variant>
      <vt:variant>
        <vt:i4>3</vt:i4>
      </vt:variant>
    </vt:vector>
  </HeadingPairs>
  <TitlesOfParts>
    <vt:vector size="10" baseType="lpstr">
      <vt:lpstr>حسب السنوات</vt:lpstr>
      <vt:lpstr>حسب المحافظات</vt:lpstr>
      <vt:lpstr>عدد الفنادق</vt:lpstr>
      <vt:lpstr>عدد النزلاء وليالي المبيت </vt:lpstr>
      <vt:lpstr>عدد المشتغلين</vt:lpstr>
      <vt:lpstr>الاجور</vt:lpstr>
      <vt:lpstr>اجمالي الايرادات</vt:lpstr>
      <vt:lpstr>الاجور!Print_Area</vt:lpstr>
      <vt:lpstr>'حسب المحافظات'!Print_Area</vt:lpstr>
      <vt:lpstr>'عدد الفنادق'!Print_Area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2025-05-29T10:15:43Z</dcterms:created>
  <dcterms:modified xsi:type="dcterms:W3CDTF">2025-05-29T10:22:17Z</dcterms:modified>
</cp:coreProperties>
</file>